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nunn.REDBALL\Desktop\CUSTOMS UPDATE\"/>
    </mc:Choice>
  </mc:AlternateContent>
  <bookViews>
    <workbookView xWindow="480" yWindow="360" windowWidth="19815" windowHeight="7650" activeTab="2"/>
  </bookViews>
  <sheets>
    <sheet name="Valued Inventory" sheetId="1" r:id="rId1"/>
    <sheet name="Food List" sheetId="2" r:id="rId2"/>
    <sheet name="Wine List" sheetId="3" r:id="rId3"/>
    <sheet name="Electronics List" sheetId="4" r:id="rId4"/>
  </sheets>
  <definedNames>
    <definedName name="_xlnm.Print_Area" localSheetId="0">'Valued Inventory'!$A$1:$J$100</definedName>
  </definedNames>
  <calcPr calcId="152511"/>
</workbook>
</file>

<file path=xl/calcChain.xml><?xml version="1.0" encoding="utf-8"?>
<calcChain xmlns="http://schemas.openxmlformats.org/spreadsheetml/2006/main">
  <c r="I60" i="1" l="1"/>
  <c r="I59" i="1"/>
  <c r="I58" i="1"/>
  <c r="I73" i="1"/>
  <c r="F62" i="1"/>
  <c r="J62" i="1" s="1"/>
  <c r="I78" i="1"/>
  <c r="I79" i="1"/>
  <c r="I75" i="1"/>
  <c r="I72" i="1"/>
  <c r="I74" i="1"/>
  <c r="I71" i="1"/>
  <c r="I69" i="1"/>
  <c r="D67" i="1"/>
  <c r="F67" i="1" s="1"/>
  <c r="J67" i="1" s="1"/>
  <c r="D66" i="1"/>
  <c r="F66" i="1" s="1"/>
  <c r="J66" i="1" s="1"/>
  <c r="D65" i="1"/>
  <c r="F65" i="1" s="1"/>
  <c r="J35" i="1"/>
  <c r="D35" i="1"/>
  <c r="D83" i="1"/>
  <c r="F83" i="1" s="1"/>
  <c r="J83" i="1" s="1"/>
  <c r="D82" i="1"/>
  <c r="F82" i="1" s="1"/>
  <c r="J82" i="1" s="1"/>
  <c r="D81" i="1"/>
  <c r="F81" i="1" s="1"/>
  <c r="J81" i="1" s="1"/>
  <c r="D80" i="1"/>
  <c r="F80" i="1" s="1"/>
  <c r="J80" i="1" s="1"/>
  <c r="D79" i="1"/>
  <c r="F79" i="1" s="1"/>
  <c r="D78" i="1"/>
  <c r="F78" i="1" s="1"/>
  <c r="D77" i="1"/>
  <c r="F77" i="1" s="1"/>
  <c r="D76" i="1"/>
  <c r="F76" i="1" s="1"/>
  <c r="J76" i="1" s="1"/>
  <c r="D75" i="1"/>
  <c r="F75" i="1" s="1"/>
  <c r="D74" i="1"/>
  <c r="F74" i="1" s="1"/>
  <c r="D73" i="1"/>
  <c r="F73" i="1" s="1"/>
  <c r="D72" i="1"/>
  <c r="F72" i="1" s="1"/>
  <c r="D71" i="1"/>
  <c r="F71" i="1" s="1"/>
  <c r="D70" i="1"/>
  <c r="F70" i="1" s="1"/>
  <c r="J70" i="1" s="1"/>
  <c r="D69" i="1"/>
  <c r="F69" i="1" s="1"/>
  <c r="D60" i="1"/>
  <c r="F60" i="1" s="1"/>
  <c r="D59" i="1"/>
  <c r="F59" i="1" s="1"/>
  <c r="D58" i="1"/>
  <c r="F58" i="1" s="1"/>
  <c r="D56" i="1"/>
  <c r="F56" i="1" s="1"/>
  <c r="J56" i="1" s="1"/>
  <c r="D55" i="1"/>
  <c r="F55" i="1" s="1"/>
  <c r="J55" i="1" s="1"/>
  <c r="D54" i="1"/>
  <c r="F54" i="1" s="1"/>
  <c r="J54" i="1" s="1"/>
  <c r="D53" i="1"/>
  <c r="F53" i="1" s="1"/>
  <c r="J53" i="1" s="1"/>
  <c r="D51" i="1"/>
  <c r="F51" i="1" s="1"/>
  <c r="J51" i="1" s="1"/>
  <c r="D50" i="1"/>
  <c r="F50" i="1" s="1"/>
  <c r="J50" i="1" s="1"/>
  <c r="D49" i="1"/>
  <c r="F49" i="1" s="1"/>
  <c r="J49" i="1" s="1"/>
  <c r="D48" i="1"/>
  <c r="F48" i="1" s="1"/>
  <c r="J48" i="1" s="1"/>
  <c r="D47" i="1"/>
  <c r="F47" i="1" s="1"/>
  <c r="J47" i="1" s="1"/>
  <c r="D46" i="1"/>
  <c r="F46" i="1" s="1"/>
  <c r="J46" i="1" s="1"/>
  <c r="D45" i="1"/>
  <c r="F45" i="1" s="1"/>
  <c r="J45" i="1" s="1"/>
  <c r="D44" i="1"/>
  <c r="F44" i="1" s="1"/>
  <c r="J44" i="1" s="1"/>
  <c r="D43" i="1"/>
  <c r="F43" i="1" s="1"/>
  <c r="J43" i="1" s="1"/>
  <c r="D42" i="1"/>
  <c r="F42" i="1" s="1"/>
  <c r="J42" i="1" s="1"/>
  <c r="D41" i="1"/>
  <c r="F41" i="1" s="1"/>
  <c r="J41" i="1" s="1"/>
  <c r="D40" i="1"/>
  <c r="F40" i="1" s="1"/>
  <c r="J40" i="1" s="1"/>
  <c r="D39" i="1"/>
  <c r="F39" i="1" s="1"/>
  <c r="J39" i="1" s="1"/>
  <c r="D38" i="1"/>
  <c r="F38" i="1" s="1"/>
  <c r="J38" i="1" s="1"/>
  <c r="D37" i="1"/>
  <c r="F37" i="1" s="1"/>
  <c r="J37" i="1" s="1"/>
  <c r="D34" i="1"/>
  <c r="F34" i="1" s="1"/>
  <c r="D33" i="1"/>
  <c r="F33" i="1" s="1"/>
  <c r="D32" i="1"/>
  <c r="F32" i="1" s="1"/>
  <c r="D31" i="1"/>
  <c r="F31" i="1" s="1"/>
  <c r="D30" i="1"/>
  <c r="F30" i="1" s="1"/>
  <c r="D29" i="1"/>
  <c r="F29" i="1" s="1"/>
  <c r="D27" i="1"/>
  <c r="F27" i="1" s="1"/>
  <c r="D26" i="1"/>
  <c r="F26" i="1" s="1"/>
  <c r="D24" i="1"/>
  <c r="F24" i="1" s="1"/>
  <c r="J24" i="1" s="1"/>
  <c r="D23" i="1"/>
  <c r="F23" i="1" s="1"/>
  <c r="J23" i="1" s="1"/>
  <c r="D22" i="1"/>
  <c r="F22" i="1" s="1"/>
  <c r="J22" i="1" s="1"/>
  <c r="D21" i="1"/>
  <c r="F21" i="1" s="1"/>
  <c r="J21" i="1" s="1"/>
  <c r="D20" i="1"/>
  <c r="F20" i="1" s="1"/>
  <c r="J20" i="1" s="1"/>
  <c r="D19" i="1"/>
  <c r="F19" i="1" s="1"/>
  <c r="J19" i="1" s="1"/>
  <c r="D18" i="1"/>
  <c r="F18" i="1" s="1"/>
  <c r="J18" i="1" s="1"/>
  <c r="D17" i="1"/>
  <c r="F17" i="1" s="1"/>
  <c r="J17" i="1" s="1"/>
  <c r="J25" i="1"/>
  <c r="D16" i="1"/>
  <c r="F16" i="1" s="1"/>
  <c r="J16" i="1" s="1"/>
  <c r="D15" i="1"/>
  <c r="F15" i="1" s="1"/>
  <c r="J15" i="1" s="1"/>
  <c r="J65" i="1" l="1"/>
  <c r="J58" i="1"/>
  <c r="J78" i="1"/>
  <c r="J71" i="1"/>
  <c r="J73" i="1"/>
  <c r="J79" i="1"/>
  <c r="J72" i="1"/>
  <c r="J33" i="1"/>
  <c r="J32" i="1"/>
  <c r="J74" i="1"/>
  <c r="J59" i="1"/>
  <c r="J60" i="1"/>
  <c r="J31" i="1"/>
  <c r="J75" i="1"/>
  <c r="J29" i="1"/>
  <c r="J30" i="1"/>
  <c r="J77" i="1"/>
  <c r="J69" i="1"/>
  <c r="J27" i="1"/>
  <c r="J26" i="1"/>
  <c r="F84" i="1"/>
  <c r="J34" i="1"/>
  <c r="J84" i="1" l="1"/>
</calcChain>
</file>

<file path=xl/sharedStrings.xml><?xml version="1.0" encoding="utf-8"?>
<sst xmlns="http://schemas.openxmlformats.org/spreadsheetml/2006/main" count="203" uniqueCount="128">
  <si>
    <t>Chair</t>
  </si>
  <si>
    <t>Table</t>
  </si>
  <si>
    <t>Customs standard assessed value</t>
  </si>
  <si>
    <t>Declared value for duty estimation</t>
  </si>
  <si>
    <t>Duty Rate</t>
  </si>
  <si>
    <t>Estimated Duty</t>
  </si>
  <si>
    <t>Bed</t>
  </si>
  <si>
    <t>Furniture</t>
  </si>
  <si>
    <t>Name of declarant:</t>
  </si>
  <si>
    <t>Origin of shipment:</t>
  </si>
  <si>
    <t>Year acquired</t>
  </si>
  <si>
    <t>Have you imported a shpment into China before?</t>
  </si>
  <si>
    <t>Clothes</t>
  </si>
  <si>
    <t>Kitchenware</t>
  </si>
  <si>
    <t>Electronics</t>
  </si>
  <si>
    <t>Electrical appliances</t>
  </si>
  <si>
    <t>Items</t>
  </si>
  <si>
    <t>Notes:</t>
  </si>
  <si>
    <t>For shipment with food, wine and electronics, YOU must attach to this page the detailed and completed "food list", "wine/alcohol list" and "electronics list"</t>
  </si>
  <si>
    <t>New items must be supported with a copy of the original purchase invoice and this must be attached to this declaration</t>
  </si>
  <si>
    <t>Items with a declared used value of RMB5000 and above will necessitate an explanation letter to senior customs official for special clearance.  Additgional fee of RMB950 will apply</t>
  </si>
  <si>
    <t>Should items within a same categories have different values then please declare them on two different lines</t>
  </si>
  <si>
    <t>Above declared values should be in RMB and for individual items with quantities listed in column E</t>
  </si>
  <si>
    <t>Name:</t>
  </si>
  <si>
    <t>Signature:</t>
  </si>
  <si>
    <t>Date:</t>
  </si>
  <si>
    <t>Disclaimer:</t>
  </si>
  <si>
    <t>The estimated duty amount listed on this declaration is an estimate only based on the best information provided both by customs administration and yourself.  In no way does this imply that this will be the final amount of futy owed.  The mount of duty owed will be calculated by Cna customs upon customs clearance of your shipment and once values have been assessed by the relevant authorities.  These will be supported by official receipts issued by customs and the amount assessed by customs will be the amount that is levied on your shipment</t>
  </si>
  <si>
    <t>Used</t>
  </si>
  <si>
    <t>CD / DVD / Books</t>
  </si>
  <si>
    <t>Total</t>
  </si>
  <si>
    <t>All items in shipment must appear both on this above declaration and on packing list.  Should you fail to declare the fuill content of your items correctly, China Customs reserves the right to impose fines on top of the pwed duties and / or refer your case to the Anti Smugglng Bureau and any other relevant authorities.  All shipments into China are inspected physically by both customs AND quarantine officers FULLY</t>
  </si>
  <si>
    <t>I, the undersigned, certify that the above information is complete, true and accurate and that this declaration is made in accordance with rulesa and regulations governing the importation of household goods into China.</t>
  </si>
  <si>
    <t>Wine &amp; Alcohol List</t>
  </si>
  <si>
    <t>Assignee's name:</t>
  </si>
  <si>
    <t>RMB 50.00/bottle (&lt;=750 ml)</t>
  </si>
  <si>
    <t>Under 12% wine:</t>
  </si>
  <si>
    <t>Over 12% wine:</t>
  </si>
  <si>
    <t>RMB 100.00/bottle (&lt;=750 ml)</t>
  </si>
  <si>
    <t>Alcohol:</t>
  </si>
  <si>
    <t>RMB 250.00/bottle (&lt;=750 ml)</t>
  </si>
  <si>
    <t>3. The value of wine and liquor are assessed by the customs, which is not based on the purchase cost at origin.</t>
  </si>
  <si>
    <t>Brand</t>
  </si>
  <si>
    <t>Value</t>
  </si>
  <si>
    <t>No of Bottles</t>
  </si>
  <si>
    <t>Alcohol Content %</t>
  </si>
  <si>
    <t>Food List</t>
  </si>
  <si>
    <t xml:space="preserve">Assignee's name: </t>
  </si>
  <si>
    <t>1. We do not advise food into Shanghai as this cause delays due to quarantine &amp; inspection. And no guarantee on release from customs.</t>
  </si>
  <si>
    <t>3. For milk powder, maximum 6 kgs for sea shipment, forbidden for air shipment.</t>
  </si>
  <si>
    <t>2. Maximum 30 kgs, and a detailed inventory is required as below. No meat or meat products are allowed.</t>
  </si>
  <si>
    <t>Name/Discription</t>
  </si>
  <si>
    <t>Weight (kg)</t>
  </si>
  <si>
    <t>Electrical Items List</t>
  </si>
  <si>
    <t>The customs duty on electrical items is 20% of customs assessed value.</t>
  </si>
  <si>
    <t>Name</t>
  </si>
  <si>
    <t>Model</t>
  </si>
  <si>
    <t>Serial No.</t>
  </si>
  <si>
    <t>TV</t>
  </si>
  <si>
    <t>CD player</t>
  </si>
  <si>
    <t>Amplifier</t>
  </si>
  <si>
    <t>Speakers</t>
  </si>
  <si>
    <t>Air conditioner</t>
  </si>
  <si>
    <t>Refrigerator</t>
  </si>
  <si>
    <t>Washing machine</t>
  </si>
  <si>
    <t>DVD player</t>
  </si>
  <si>
    <t>Computer-main unit</t>
  </si>
  <si>
    <t>Camera</t>
  </si>
  <si>
    <t>Lens</t>
  </si>
  <si>
    <t>Telephone &amp; Fax</t>
  </si>
  <si>
    <t>Computer-monitor</t>
  </si>
  <si>
    <t>Printer</t>
  </si>
  <si>
    <t>Scanner</t>
  </si>
  <si>
    <t>Chest</t>
  </si>
  <si>
    <t>Wardrobe</t>
  </si>
  <si>
    <t>Carpet</t>
  </si>
  <si>
    <t>Lamp</t>
  </si>
  <si>
    <t>Desk</t>
  </si>
  <si>
    <t>Bookcase</t>
  </si>
  <si>
    <t>Shoes</t>
  </si>
  <si>
    <t>Grill</t>
  </si>
  <si>
    <t>Toys</t>
  </si>
  <si>
    <t>Sofa</t>
  </si>
  <si>
    <t>Cabinet</t>
  </si>
  <si>
    <t>Pots &amp; Pans</t>
  </si>
  <si>
    <t>Others</t>
  </si>
  <si>
    <t>Food(attached list)</t>
  </si>
  <si>
    <t>Bicycle</t>
  </si>
  <si>
    <t>Garment</t>
  </si>
  <si>
    <t>Coffee machine</t>
  </si>
  <si>
    <t>Cooker</t>
  </si>
  <si>
    <t>Picture/Painting</t>
  </si>
  <si>
    <t>Upright Piano</t>
  </si>
  <si>
    <t>Toaster</t>
  </si>
  <si>
    <t>Video camera</t>
  </si>
  <si>
    <t>Blender</t>
  </si>
  <si>
    <t>Projector</t>
  </si>
  <si>
    <t>Wine refrigerator</t>
  </si>
  <si>
    <t>Sewing machine</t>
  </si>
  <si>
    <t>Medicine</t>
  </si>
  <si>
    <t>Mattress</t>
  </si>
  <si>
    <t>2. The customs duty and tax of wine is 50 % of liquor levied by China customs as below:</t>
  </si>
  <si>
    <t>4. The customs duty and tax of is 10% of RMB 200/KG levied by China customs.</t>
  </si>
  <si>
    <t>(select yes or no from dropdown menu)</t>
  </si>
  <si>
    <t>Condition (select used or new from dropdown list)</t>
  </si>
  <si>
    <t>Quantity (enter number)</t>
  </si>
  <si>
    <t>Declared Used value per unit in CNY</t>
  </si>
  <si>
    <t>Declared value in CNY</t>
  </si>
  <si>
    <t>Cosmetics</t>
  </si>
  <si>
    <t>IMAC / All-in-one PC</t>
  </si>
  <si>
    <t>Food stuffs (kilos)</t>
  </si>
  <si>
    <t>Tableware &amp; cutlery</t>
  </si>
  <si>
    <t>Glassware</t>
  </si>
  <si>
    <t>Wine with less than 12% alcohol content (per 750 ml)</t>
  </si>
  <si>
    <t>Wine with more than 12% alcohol content  (per 750 ml)</t>
  </si>
  <si>
    <t>Spirits  (per 750 ml)</t>
  </si>
  <si>
    <t>No</t>
  </si>
  <si>
    <t>Nationality</t>
  </si>
  <si>
    <t>I agree to declare the food contained in my shipment, and agree to pay the customs duty and tax levied by China customs.</t>
  </si>
  <si>
    <t>I do not agree to pay the customs duty and tax. Therefore agree to leave behind the food at the customs.</t>
  </si>
  <si>
    <t xml:space="preserve"> I do not have any food to declare. Any undeclared food will be sent back to original city at my cost. Meanwhile, customs will hold the right of penalty.</t>
  </si>
  <si>
    <t>Golf Clubs - club</t>
  </si>
  <si>
    <t>CDs - published outside China</t>
  </si>
  <si>
    <t>DVDs  - published outside China</t>
  </si>
  <si>
    <t>Books  - published outside China</t>
  </si>
  <si>
    <t>FIRST BOTTLE DUTY FREE</t>
  </si>
  <si>
    <r>
      <t xml:space="preserve">Alcohol (attached list) </t>
    </r>
    <r>
      <rPr>
        <b/>
        <u/>
        <sz val="11"/>
        <color theme="1"/>
        <rFont val="Calibri"/>
        <family val="2"/>
        <scheme val="minor"/>
      </rPr>
      <t>MAX 2 BOTTLES (! DUTY FREE, SECOND IS DUTIABLE)</t>
    </r>
  </si>
  <si>
    <t>1. Max. 2 bottles wine/Alcohol are allowed by Shanghai customs.First one is duty free and second is dutiable.  No exceptions allowed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</si>
</sst>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804]* #,##0.00_ ;_ [$¥-804]* \-#,##0.00_ ;_ [$¥-804]* &quot;-&quot;??_ ;_ @_ "/>
    <numFmt numFmtId="165" formatCode="00000"/>
  </numFmts>
  <fonts count="7"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theme="1"/>
      <name val="Wingdings 3"/>
      <family val="1"/>
      <charset val="2"/>
    </font>
    <font>
      <b/>
      <u/>
      <sz val="11"/>
      <color theme="1"/>
      <name val="Calibri"/>
      <family val="2"/>
      <scheme val="minor"/>
    </font>
    <font>
      <sz val="8"/>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3"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0" fillId="0" borderId="1" xfId="0" applyBorder="1"/>
    <xf numFmtId="0" fontId="0" fillId="2" borderId="0" xfId="0" applyFill="1"/>
    <xf numFmtId="164" fontId="0" fillId="0" borderId="1" xfId="0" applyNumberFormat="1" applyBorder="1"/>
    <xf numFmtId="0" fontId="0" fillId="0" borderId="1" xfId="0" applyBorder="1" applyAlignment="1">
      <alignment wrapText="1"/>
    </xf>
    <xf numFmtId="0" fontId="0" fillId="0" borderId="0" xfId="0" applyAlignment="1">
      <alignment wrapText="1"/>
    </xf>
    <xf numFmtId="164" fontId="0" fillId="0" borderId="0" xfId="0" applyNumberFormat="1"/>
    <xf numFmtId="164" fontId="0" fillId="0" borderId="1" xfId="0" applyNumberFormat="1" applyBorder="1" applyAlignment="1">
      <alignment wrapText="1"/>
    </xf>
    <xf numFmtId="0" fontId="2" fillId="0" borderId="1" xfId="0" applyFont="1" applyBorder="1"/>
    <xf numFmtId="0" fontId="2" fillId="0" borderId="0" xfId="0" applyFont="1"/>
    <xf numFmtId="0" fontId="0" fillId="0" borderId="2" xfId="0" applyBorder="1"/>
    <xf numFmtId="0" fontId="0" fillId="0" borderId="0" xfId="0" applyBorder="1"/>
    <xf numFmtId="0" fontId="2" fillId="3" borderId="0" xfId="0" applyFont="1" applyFill="1"/>
    <xf numFmtId="0" fontId="0" fillId="0" borderId="1" xfId="0" applyFont="1" applyBorder="1"/>
    <xf numFmtId="0" fontId="0" fillId="0" borderId="1" xfId="0" applyFill="1" applyBorder="1"/>
    <xf numFmtId="0" fontId="0" fillId="0" borderId="0" xfId="0" applyFill="1"/>
    <xf numFmtId="0" fontId="0" fillId="0" borderId="1" xfId="0" applyFill="1" applyBorder="1" applyAlignment="1">
      <alignment wrapText="1"/>
    </xf>
    <xf numFmtId="164" fontId="0" fillId="0" borderId="1" xfId="0" applyNumberFormat="1" applyFill="1" applyBorder="1"/>
    <xf numFmtId="9" fontId="0" fillId="0" borderId="0" xfId="1" applyFont="1" applyFill="1"/>
    <xf numFmtId="9" fontId="0" fillId="0" borderId="1" xfId="1" applyFont="1" applyFill="1" applyBorder="1" applyAlignment="1">
      <alignment wrapText="1"/>
    </xf>
    <xf numFmtId="9" fontId="0" fillId="0" borderId="1" xfId="1" applyFont="1" applyFill="1" applyBorder="1"/>
    <xf numFmtId="0" fontId="0" fillId="4" borderId="0" xfId="0" applyFill="1"/>
    <xf numFmtId="164" fontId="0" fillId="4" borderId="1" xfId="0" applyNumberFormat="1" applyFill="1" applyBorder="1"/>
    <xf numFmtId="0" fontId="0" fillId="4" borderId="1" xfId="0" applyFill="1" applyBorder="1"/>
    <xf numFmtId="0" fontId="0" fillId="5" borderId="0" xfId="0" applyFill="1"/>
    <xf numFmtId="9" fontId="0" fillId="5" borderId="0" xfId="1" applyFont="1" applyFill="1"/>
    <xf numFmtId="164" fontId="0" fillId="5" borderId="0" xfId="0" applyNumberFormat="1" applyFill="1"/>
    <xf numFmtId="0" fontId="0" fillId="5" borderId="1" xfId="0" applyFill="1" applyBorder="1"/>
    <xf numFmtId="0" fontId="0" fillId="4" borderId="4" xfId="0" applyFill="1" applyBorder="1"/>
    <xf numFmtId="164" fontId="0" fillId="0" borderId="4" xfId="0" applyNumberFormat="1" applyFill="1" applyBorder="1"/>
    <xf numFmtId="0" fontId="3" fillId="0" borderId="3" xfId="0" applyFont="1" applyFill="1" applyBorder="1" applyAlignment="1"/>
    <xf numFmtId="0" fontId="0" fillId="0" borderId="3" xfId="0" applyBorder="1"/>
    <xf numFmtId="0" fontId="0" fillId="0" borderId="1" xfId="0" applyFont="1" applyFill="1" applyBorder="1" applyAlignment="1"/>
    <xf numFmtId="164" fontId="0" fillId="0" borderId="1" xfId="1" applyNumberFormat="1" applyFont="1" applyFill="1" applyBorder="1"/>
    <xf numFmtId="0" fontId="0" fillId="0" borderId="0" xfId="0" applyFill="1" applyBorder="1" applyAlignment="1">
      <alignment horizontal="center"/>
    </xf>
    <xf numFmtId="0" fontId="0" fillId="0" borderId="0" xfId="0" applyFill="1" applyAlignment="1">
      <alignment horizontal="center"/>
    </xf>
    <xf numFmtId="0" fontId="4" fillId="0" borderId="0" xfId="0" applyFont="1"/>
    <xf numFmtId="165" fontId="4" fillId="0" borderId="0" xfId="0" applyNumberFormat="1" applyFont="1"/>
    <xf numFmtId="0" fontId="3" fillId="0" borderId="4" xfId="0" applyFont="1" applyFill="1" applyBorder="1" applyAlignment="1">
      <alignment horizontal="left"/>
    </xf>
    <xf numFmtId="0" fontId="5" fillId="0" borderId="3" xfId="0" applyFont="1" applyFill="1" applyBorder="1" applyAlignment="1">
      <alignment horizontal="left"/>
    </xf>
    <xf numFmtId="0" fontId="0" fillId="2" borderId="0" xfId="0" applyFill="1" applyAlignment="1">
      <alignment horizontal="left" wrapText="1"/>
    </xf>
    <xf numFmtId="0" fontId="0" fillId="0" borderId="0" xfId="0" applyAlignment="1">
      <alignment horizontal="left" wrapText="1"/>
    </xf>
    <xf numFmtId="0" fontId="0" fillId="4" borderId="0" xfId="0" applyFill="1" applyAlignment="1">
      <alignment horizontal="center"/>
    </xf>
    <xf numFmtId="0" fontId="2" fillId="0" borderId="3" xfId="0"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3" borderId="3" xfId="0" applyFont="1" applyFill="1" applyBorder="1" applyAlignment="1"/>
    <xf numFmtId="0" fontId="0" fillId="0" borderId="4" xfId="0" applyBorder="1" applyAlignment="1"/>
    <xf numFmtId="0" fontId="0" fillId="0" borderId="5" xfId="0" applyBorder="1" applyAlignment="1"/>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5" xfId="0" applyFont="1" applyFill="1" applyBorder="1" applyAlignment="1">
      <alignment horizontal="left"/>
    </xf>
    <xf numFmtId="0" fontId="0" fillId="0" borderId="0" xfId="0" applyAlignment="1">
      <alignment wrapText="1"/>
    </xf>
    <xf numFmtId="0" fontId="0" fillId="5" borderId="0" xfId="0" applyFill="1" applyAlignment="1">
      <alignment horizontal="center"/>
    </xf>
    <xf numFmtId="0" fontId="0" fillId="0" borderId="0" xfId="0" applyAlignment="1">
      <alignment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2857500</xdr:colOff>
      <xdr:row>5</xdr:row>
      <xdr:rowOff>9525</xdr:rowOff>
    </xdr:to>
    <xdr:pic>
      <xdr:nvPicPr>
        <xdr:cNvPr id="2" name="Picture 1" descr="th.jpg"/>
        <xdr:cNvPicPr>
          <a:picLocks noChangeAspect="1"/>
        </xdr:cNvPicPr>
      </xdr:nvPicPr>
      <xdr:blipFill>
        <a:blip xmlns:r="http://schemas.openxmlformats.org/officeDocument/2006/relationships" r:embed="rId1"/>
        <a:stretch>
          <a:fillRect/>
        </a:stretch>
      </xdr:blipFill>
      <xdr:spPr>
        <a:xfrm>
          <a:off x="0" y="190500"/>
          <a:ext cx="2857500"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466725</xdr:colOff>
          <xdr:row>32</xdr:row>
          <xdr:rowOff>76200</xdr:rowOff>
        </xdr:from>
        <xdr:to>
          <xdr:col>0</xdr:col>
          <xdr:colOff>1247775</xdr:colOff>
          <xdr:row>32</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33</xdr:row>
          <xdr:rowOff>85725</xdr:rowOff>
        </xdr:from>
        <xdr:to>
          <xdr:col>0</xdr:col>
          <xdr:colOff>1257300</xdr:colOff>
          <xdr:row>33</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34</xdr:row>
          <xdr:rowOff>152400</xdr:rowOff>
        </xdr:from>
        <xdr:to>
          <xdr:col>0</xdr:col>
          <xdr:colOff>1228725</xdr:colOff>
          <xdr:row>34</xdr:row>
          <xdr:rowOff>361950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466725</xdr:colOff>
          <xdr:row>30</xdr:row>
          <xdr:rowOff>76200</xdr:rowOff>
        </xdr:from>
        <xdr:to>
          <xdr:col>0</xdr:col>
          <xdr:colOff>1247775</xdr:colOff>
          <xdr:row>30</xdr:row>
          <xdr:rowOff>285750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31</xdr:row>
          <xdr:rowOff>85725</xdr:rowOff>
        </xdr:from>
        <xdr:to>
          <xdr:col>0</xdr:col>
          <xdr:colOff>1257300</xdr:colOff>
          <xdr:row>31</xdr:row>
          <xdr:rowOff>295275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32</xdr:row>
          <xdr:rowOff>152400</xdr:rowOff>
        </xdr:from>
        <xdr:to>
          <xdr:col>0</xdr:col>
          <xdr:colOff>1228725</xdr:colOff>
          <xdr:row>32</xdr:row>
          <xdr:rowOff>361950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3</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32</xdr:row>
          <xdr:rowOff>133350</xdr:rowOff>
        </xdr:from>
        <xdr:to>
          <xdr:col>0</xdr:col>
          <xdr:colOff>1009650</xdr:colOff>
          <xdr:row>32</xdr:row>
          <xdr:rowOff>342900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180975</xdr:rowOff>
        </xdr:from>
        <xdr:to>
          <xdr:col>0</xdr:col>
          <xdr:colOff>971550</xdr:colOff>
          <xdr:row>33</xdr:row>
          <xdr:rowOff>390525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152400</xdr:rowOff>
        </xdr:from>
        <xdr:to>
          <xdr:col>0</xdr:col>
          <xdr:colOff>942975</xdr:colOff>
          <xdr:row>34</xdr:row>
          <xdr:rowOff>361950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Box 9</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100"/>
  <sheetViews>
    <sheetView topLeftCell="A55" workbookViewId="0">
      <selection activeCell="A64" sqref="A64"/>
    </sheetView>
  </sheetViews>
  <sheetFormatPr defaultRowHeight="15" x14ac:dyDescent="0.25"/>
  <cols>
    <col min="1" max="1" width="49.42578125" customWidth="1"/>
    <col min="2" max="2" width="11" style="15" bestFit="1" customWidth="1"/>
    <col min="3" max="3" width="10.7109375" bestFit="1" customWidth="1"/>
    <col min="4" max="4" width="11.42578125" customWidth="1"/>
    <col min="5" max="5" width="8.85546875" customWidth="1"/>
    <col min="6" max="6" width="13.85546875" style="15" customWidth="1"/>
    <col min="7" max="7" width="11" customWidth="1"/>
    <col min="8" max="8" width="8.7109375" customWidth="1"/>
    <col min="9" max="9" width="7" style="18" customWidth="1"/>
    <col min="10" max="10" width="12.7109375" style="6" customWidth="1"/>
  </cols>
  <sheetData>
    <row r="4" spans="1:10" ht="16.5" customHeight="1" x14ac:dyDescent="0.25"/>
    <row r="7" spans="1:10" x14ac:dyDescent="0.25">
      <c r="A7" t="s">
        <v>8</v>
      </c>
      <c r="B7" s="42"/>
      <c r="C7" s="42"/>
      <c r="D7" s="42"/>
      <c r="E7" t="s">
        <v>9</v>
      </c>
      <c r="G7" s="42"/>
      <c r="H7" s="42"/>
      <c r="I7" s="42"/>
      <c r="J7" s="42"/>
    </row>
    <row r="8" spans="1:10" x14ac:dyDescent="0.25">
      <c r="B8" s="34"/>
      <c r="C8" s="34"/>
      <c r="D8" s="34"/>
      <c r="G8" s="35"/>
      <c r="H8" s="35"/>
      <c r="I8" s="35"/>
      <c r="J8" s="35"/>
    </row>
    <row r="9" spans="1:10" x14ac:dyDescent="0.25">
      <c r="A9" t="s">
        <v>117</v>
      </c>
      <c r="B9" s="42"/>
      <c r="C9" s="42"/>
      <c r="D9" s="42"/>
      <c r="G9" s="35"/>
      <c r="H9" s="35"/>
      <c r="I9" s="35"/>
      <c r="J9" s="35"/>
    </row>
    <row r="11" spans="1:10" x14ac:dyDescent="0.25">
      <c r="A11" t="s">
        <v>11</v>
      </c>
      <c r="E11" s="21" t="s">
        <v>116</v>
      </c>
      <c r="F11" t="s">
        <v>103</v>
      </c>
    </row>
    <row r="13" spans="1:10" s="5" customFormat="1" ht="90" x14ac:dyDescent="0.25">
      <c r="A13" s="4" t="s">
        <v>16</v>
      </c>
      <c r="B13" s="16" t="s">
        <v>2</v>
      </c>
      <c r="C13" s="4" t="s">
        <v>106</v>
      </c>
      <c r="D13" s="4" t="s">
        <v>3</v>
      </c>
      <c r="E13" s="4" t="s">
        <v>105</v>
      </c>
      <c r="F13" s="16" t="s">
        <v>107</v>
      </c>
      <c r="G13" s="4" t="s">
        <v>104</v>
      </c>
      <c r="H13" s="4" t="s">
        <v>10</v>
      </c>
      <c r="I13" s="19" t="s">
        <v>4</v>
      </c>
      <c r="J13" s="7" t="s">
        <v>5</v>
      </c>
    </row>
    <row r="14" spans="1:10" x14ac:dyDescent="0.25">
      <c r="A14" s="49" t="s">
        <v>7</v>
      </c>
      <c r="B14" s="50"/>
      <c r="C14" s="50"/>
      <c r="D14" s="50"/>
      <c r="E14" s="50"/>
      <c r="F14" s="50"/>
      <c r="G14" s="50"/>
      <c r="H14" s="50"/>
      <c r="I14" s="50"/>
      <c r="J14" s="51"/>
    </row>
    <row r="15" spans="1:10" x14ac:dyDescent="0.25">
      <c r="A15" s="1" t="s">
        <v>0</v>
      </c>
      <c r="B15" s="17">
        <v>1000</v>
      </c>
      <c r="C15" s="22"/>
      <c r="D15" s="3">
        <f>IF(C15&lt;(2*B15),B15,C15)</f>
        <v>1000</v>
      </c>
      <c r="E15" s="23"/>
      <c r="F15" s="17">
        <f>E15*D15</f>
        <v>0</v>
      </c>
      <c r="G15" s="23" t="s">
        <v>28</v>
      </c>
      <c r="H15" s="23"/>
      <c r="I15" s="20">
        <v>0.1</v>
      </c>
      <c r="J15" s="3">
        <f>I15*F15</f>
        <v>0</v>
      </c>
    </row>
    <row r="16" spans="1:10" x14ac:dyDescent="0.25">
      <c r="A16" s="1" t="s">
        <v>1</v>
      </c>
      <c r="B16" s="17">
        <v>1000</v>
      </c>
      <c r="C16" s="22"/>
      <c r="D16" s="3">
        <f>IF(C16&lt;(2*B16),B16,C16)</f>
        <v>1000</v>
      </c>
      <c r="E16" s="23"/>
      <c r="F16" s="17">
        <f t="shared" ref="F16:F83" si="0">E16*D16</f>
        <v>0</v>
      </c>
      <c r="G16" s="23" t="s">
        <v>28</v>
      </c>
      <c r="H16" s="23"/>
      <c r="I16" s="20">
        <v>0.1</v>
      </c>
      <c r="J16" s="3">
        <f t="shared" ref="J16:J83" si="1">I16*F16</f>
        <v>0</v>
      </c>
    </row>
    <row r="17" spans="1:10" x14ac:dyDescent="0.25">
      <c r="A17" s="1" t="s">
        <v>6</v>
      </c>
      <c r="B17" s="17">
        <v>1000</v>
      </c>
      <c r="C17" s="23"/>
      <c r="D17" s="3">
        <f t="shared" ref="D17:D83" si="2">IF(C17&lt;(2*B17),B17,C17)</f>
        <v>1000</v>
      </c>
      <c r="E17" s="23"/>
      <c r="F17" s="17">
        <f t="shared" si="0"/>
        <v>0</v>
      </c>
      <c r="G17" s="23" t="s">
        <v>28</v>
      </c>
      <c r="H17" s="23"/>
      <c r="I17" s="20">
        <v>0.1</v>
      </c>
      <c r="J17" s="3">
        <f t="shared" si="1"/>
        <v>0</v>
      </c>
    </row>
    <row r="18" spans="1:10" x14ac:dyDescent="0.25">
      <c r="A18" s="1" t="s">
        <v>100</v>
      </c>
      <c r="B18" s="17">
        <v>600</v>
      </c>
      <c r="C18" s="23"/>
      <c r="D18" s="3">
        <f t="shared" si="2"/>
        <v>600</v>
      </c>
      <c r="E18" s="23"/>
      <c r="F18" s="17">
        <f t="shared" si="0"/>
        <v>0</v>
      </c>
      <c r="G18" s="23" t="s">
        <v>28</v>
      </c>
      <c r="H18" s="23"/>
      <c r="I18" s="20">
        <v>0.1</v>
      </c>
      <c r="J18" s="3">
        <f t="shared" si="1"/>
        <v>0</v>
      </c>
    </row>
    <row r="19" spans="1:10" x14ac:dyDescent="0.25">
      <c r="A19" s="1" t="s">
        <v>73</v>
      </c>
      <c r="B19" s="17">
        <v>1000</v>
      </c>
      <c r="C19" s="23"/>
      <c r="D19" s="3">
        <f t="shared" si="2"/>
        <v>1000</v>
      </c>
      <c r="E19" s="23"/>
      <c r="F19" s="17">
        <f t="shared" si="0"/>
        <v>0</v>
      </c>
      <c r="G19" s="23" t="s">
        <v>28</v>
      </c>
      <c r="H19" s="23"/>
      <c r="I19" s="20">
        <v>0.1</v>
      </c>
      <c r="J19" s="3">
        <f t="shared" si="1"/>
        <v>0</v>
      </c>
    </row>
    <row r="20" spans="1:10" x14ac:dyDescent="0.25">
      <c r="A20" s="1" t="s">
        <v>74</v>
      </c>
      <c r="B20" s="17">
        <v>1000</v>
      </c>
      <c r="C20" s="23"/>
      <c r="D20" s="3">
        <f t="shared" si="2"/>
        <v>1000</v>
      </c>
      <c r="E20" s="23"/>
      <c r="F20" s="17">
        <f t="shared" si="0"/>
        <v>0</v>
      </c>
      <c r="G20" s="23" t="s">
        <v>28</v>
      </c>
      <c r="H20" s="23"/>
      <c r="I20" s="20">
        <v>0.1</v>
      </c>
      <c r="J20" s="3">
        <f t="shared" si="1"/>
        <v>0</v>
      </c>
    </row>
    <row r="21" spans="1:10" x14ac:dyDescent="0.25">
      <c r="A21" s="1" t="s">
        <v>77</v>
      </c>
      <c r="B21" s="17">
        <v>1000</v>
      </c>
      <c r="C21" s="23"/>
      <c r="D21" s="3">
        <f t="shared" si="2"/>
        <v>1000</v>
      </c>
      <c r="E21" s="23"/>
      <c r="F21" s="17">
        <f t="shared" si="0"/>
        <v>0</v>
      </c>
      <c r="G21" s="23" t="s">
        <v>28</v>
      </c>
      <c r="H21" s="23"/>
      <c r="I21" s="20">
        <v>0.1</v>
      </c>
      <c r="J21" s="3">
        <f t="shared" si="1"/>
        <v>0</v>
      </c>
    </row>
    <row r="22" spans="1:10" x14ac:dyDescent="0.25">
      <c r="A22" s="1" t="s">
        <v>78</v>
      </c>
      <c r="B22" s="17">
        <v>1000</v>
      </c>
      <c r="C22" s="23"/>
      <c r="D22" s="3">
        <f t="shared" si="2"/>
        <v>1000</v>
      </c>
      <c r="E22" s="23"/>
      <c r="F22" s="17">
        <f t="shared" si="0"/>
        <v>0</v>
      </c>
      <c r="G22" s="23" t="s">
        <v>28</v>
      </c>
      <c r="H22" s="23"/>
      <c r="I22" s="20">
        <v>0.1</v>
      </c>
      <c r="J22" s="3">
        <f t="shared" si="1"/>
        <v>0</v>
      </c>
    </row>
    <row r="23" spans="1:10" x14ac:dyDescent="0.25">
      <c r="A23" s="1" t="s">
        <v>82</v>
      </c>
      <c r="B23" s="17">
        <v>600</v>
      </c>
      <c r="C23" s="23"/>
      <c r="D23" s="3">
        <f t="shared" si="2"/>
        <v>600</v>
      </c>
      <c r="E23" s="23"/>
      <c r="F23" s="17">
        <f t="shared" si="0"/>
        <v>0</v>
      </c>
      <c r="G23" s="23" t="s">
        <v>28</v>
      </c>
      <c r="H23" s="23"/>
      <c r="I23" s="20">
        <v>0.1</v>
      </c>
      <c r="J23" s="3">
        <f t="shared" si="1"/>
        <v>0</v>
      </c>
    </row>
    <row r="24" spans="1:10" x14ac:dyDescent="0.25">
      <c r="A24" s="1" t="s">
        <v>83</v>
      </c>
      <c r="B24" s="17">
        <v>1000</v>
      </c>
      <c r="C24" s="23"/>
      <c r="D24" s="3">
        <f t="shared" si="2"/>
        <v>1000</v>
      </c>
      <c r="E24" s="23"/>
      <c r="F24" s="17">
        <f t="shared" si="0"/>
        <v>0</v>
      </c>
      <c r="G24" s="23" t="s">
        <v>28</v>
      </c>
      <c r="H24" s="23"/>
      <c r="I24" s="20">
        <v>0.1</v>
      </c>
      <c r="J24" s="3">
        <f t="shared" si="1"/>
        <v>0</v>
      </c>
    </row>
    <row r="25" spans="1:10" x14ac:dyDescent="0.25">
      <c r="A25" s="49" t="s">
        <v>88</v>
      </c>
      <c r="B25" s="50"/>
      <c r="C25" s="50"/>
      <c r="D25" s="50"/>
      <c r="E25" s="50"/>
      <c r="F25" s="50"/>
      <c r="G25" s="50"/>
      <c r="H25" s="50"/>
      <c r="I25" s="50"/>
      <c r="J25" s="51">
        <f t="shared" ref="J25" si="3">(C25*E25)*I25</f>
        <v>0</v>
      </c>
    </row>
    <row r="26" spans="1:10" x14ac:dyDescent="0.25">
      <c r="A26" s="1" t="s">
        <v>12</v>
      </c>
      <c r="B26" s="17">
        <v>100</v>
      </c>
      <c r="C26" s="22"/>
      <c r="D26" s="3">
        <f t="shared" si="2"/>
        <v>100</v>
      </c>
      <c r="E26" s="23"/>
      <c r="F26" s="17">
        <f t="shared" si="0"/>
        <v>0</v>
      </c>
      <c r="G26" s="23" t="s">
        <v>28</v>
      </c>
      <c r="H26" s="23"/>
      <c r="I26" s="20">
        <v>0</v>
      </c>
      <c r="J26" s="3">
        <f t="shared" si="1"/>
        <v>0</v>
      </c>
    </row>
    <row r="27" spans="1:10" x14ac:dyDescent="0.25">
      <c r="A27" s="1" t="s">
        <v>79</v>
      </c>
      <c r="B27" s="17">
        <v>150</v>
      </c>
      <c r="C27" s="23"/>
      <c r="D27" s="3">
        <f t="shared" si="2"/>
        <v>150</v>
      </c>
      <c r="E27" s="23"/>
      <c r="F27" s="17">
        <f t="shared" si="0"/>
        <v>0</v>
      </c>
      <c r="G27" s="23" t="s">
        <v>28</v>
      </c>
      <c r="H27" s="23"/>
      <c r="I27" s="20">
        <v>0</v>
      </c>
      <c r="J27" s="3">
        <f t="shared" si="1"/>
        <v>0</v>
      </c>
    </row>
    <row r="28" spans="1:10" x14ac:dyDescent="0.25">
      <c r="A28" s="49" t="s">
        <v>13</v>
      </c>
      <c r="B28" s="50"/>
      <c r="C28" s="50"/>
      <c r="D28" s="50"/>
      <c r="E28" s="50"/>
      <c r="F28" s="50"/>
      <c r="G28" s="50"/>
      <c r="H28" s="50"/>
      <c r="I28" s="50"/>
      <c r="J28" s="51"/>
    </row>
    <row r="29" spans="1:10" x14ac:dyDescent="0.25">
      <c r="A29" s="1" t="s">
        <v>89</v>
      </c>
      <c r="B29" s="17">
        <v>4000</v>
      </c>
      <c r="C29" s="23"/>
      <c r="D29" s="3">
        <f t="shared" si="2"/>
        <v>4000</v>
      </c>
      <c r="E29" s="23"/>
      <c r="F29" s="17">
        <f t="shared" si="0"/>
        <v>0</v>
      </c>
      <c r="G29" s="23" t="s">
        <v>28</v>
      </c>
      <c r="H29" s="23"/>
      <c r="I29" s="20">
        <v>0.2</v>
      </c>
      <c r="J29" s="3">
        <f t="shared" si="1"/>
        <v>0</v>
      </c>
    </row>
    <row r="30" spans="1:10" x14ac:dyDescent="0.25">
      <c r="A30" s="1" t="s">
        <v>90</v>
      </c>
      <c r="B30" s="17">
        <v>500</v>
      </c>
      <c r="C30" s="23"/>
      <c r="D30" s="3">
        <f t="shared" si="2"/>
        <v>500</v>
      </c>
      <c r="E30" s="23"/>
      <c r="F30" s="17">
        <f t="shared" si="0"/>
        <v>0</v>
      </c>
      <c r="G30" s="23" t="s">
        <v>28</v>
      </c>
      <c r="H30" s="23"/>
      <c r="I30" s="20">
        <v>0</v>
      </c>
      <c r="J30" s="3">
        <f t="shared" si="1"/>
        <v>0</v>
      </c>
    </row>
    <row r="31" spans="1:10" x14ac:dyDescent="0.25">
      <c r="A31" s="1" t="s">
        <v>93</v>
      </c>
      <c r="B31" s="17">
        <v>500</v>
      </c>
      <c r="C31" s="23"/>
      <c r="D31" s="3">
        <f t="shared" si="2"/>
        <v>500</v>
      </c>
      <c r="E31" s="23"/>
      <c r="F31" s="17">
        <f t="shared" si="0"/>
        <v>0</v>
      </c>
      <c r="G31" s="23" t="s">
        <v>28</v>
      </c>
      <c r="H31" s="23"/>
      <c r="I31" s="20">
        <v>0</v>
      </c>
      <c r="J31" s="3">
        <f t="shared" si="1"/>
        <v>0</v>
      </c>
    </row>
    <row r="32" spans="1:10" x14ac:dyDescent="0.25">
      <c r="A32" s="1" t="s">
        <v>95</v>
      </c>
      <c r="B32" s="17">
        <v>500</v>
      </c>
      <c r="C32" s="23"/>
      <c r="D32" s="3">
        <f t="shared" si="2"/>
        <v>500</v>
      </c>
      <c r="E32" s="23"/>
      <c r="F32" s="17">
        <f t="shared" si="0"/>
        <v>0</v>
      </c>
      <c r="G32" s="23" t="s">
        <v>28</v>
      </c>
      <c r="H32" s="23"/>
      <c r="I32" s="20">
        <v>0</v>
      </c>
      <c r="J32" s="3">
        <f t="shared" si="1"/>
        <v>0</v>
      </c>
    </row>
    <row r="33" spans="1:10" x14ac:dyDescent="0.25">
      <c r="A33" s="13" t="s">
        <v>84</v>
      </c>
      <c r="B33" s="17">
        <v>100</v>
      </c>
      <c r="C33" s="23"/>
      <c r="D33" s="3">
        <f t="shared" si="2"/>
        <v>100</v>
      </c>
      <c r="E33" s="23"/>
      <c r="F33" s="17">
        <f t="shared" si="0"/>
        <v>0</v>
      </c>
      <c r="G33" s="23" t="s">
        <v>28</v>
      </c>
      <c r="H33" s="23"/>
      <c r="I33" s="20">
        <v>0</v>
      </c>
      <c r="J33" s="3">
        <f t="shared" si="1"/>
        <v>0</v>
      </c>
    </row>
    <row r="34" spans="1:10" x14ac:dyDescent="0.25">
      <c r="A34" s="1" t="s">
        <v>111</v>
      </c>
      <c r="B34" s="17">
        <v>30</v>
      </c>
      <c r="C34" s="23"/>
      <c r="D34" s="3">
        <f t="shared" si="2"/>
        <v>30</v>
      </c>
      <c r="E34" s="23"/>
      <c r="F34" s="17">
        <f t="shared" si="0"/>
        <v>0</v>
      </c>
      <c r="G34" s="23" t="s">
        <v>28</v>
      </c>
      <c r="H34" s="23"/>
      <c r="I34" s="20">
        <v>0</v>
      </c>
      <c r="J34" s="3">
        <f t="shared" si="1"/>
        <v>0</v>
      </c>
    </row>
    <row r="35" spans="1:10" x14ac:dyDescent="0.25">
      <c r="A35" s="31" t="s">
        <v>112</v>
      </c>
      <c r="B35" s="17">
        <v>30</v>
      </c>
      <c r="C35" s="28"/>
      <c r="D35" s="3">
        <f t="shared" si="2"/>
        <v>30</v>
      </c>
      <c r="E35" s="28"/>
      <c r="F35" s="29"/>
      <c r="G35" s="23" t="s">
        <v>28</v>
      </c>
      <c r="H35" s="28"/>
      <c r="I35" s="20">
        <v>0</v>
      </c>
      <c r="J35" s="3">
        <f t="shared" si="1"/>
        <v>0</v>
      </c>
    </row>
    <row r="36" spans="1:10" x14ac:dyDescent="0.25">
      <c r="A36" s="49" t="s">
        <v>14</v>
      </c>
      <c r="B36" s="50"/>
      <c r="C36" s="50"/>
      <c r="D36" s="50"/>
      <c r="E36" s="50"/>
      <c r="F36" s="50"/>
      <c r="G36" s="50"/>
      <c r="H36" s="50"/>
      <c r="I36" s="50"/>
      <c r="J36" s="51"/>
    </row>
    <row r="37" spans="1:10" x14ac:dyDescent="0.25">
      <c r="A37" s="1" t="s">
        <v>109</v>
      </c>
      <c r="B37" s="17">
        <v>7500</v>
      </c>
      <c r="C37" s="23"/>
      <c r="D37" s="3">
        <f t="shared" si="2"/>
        <v>7500</v>
      </c>
      <c r="E37" s="23"/>
      <c r="F37" s="17">
        <f t="shared" si="0"/>
        <v>0</v>
      </c>
      <c r="G37" s="23" t="s">
        <v>28</v>
      </c>
      <c r="H37" s="23"/>
      <c r="I37" s="20">
        <v>0.1</v>
      </c>
      <c r="J37" s="3">
        <f t="shared" si="1"/>
        <v>0</v>
      </c>
    </row>
    <row r="38" spans="1:10" x14ac:dyDescent="0.25">
      <c r="A38" s="1" t="s">
        <v>58</v>
      </c>
      <c r="B38" s="17">
        <v>10000</v>
      </c>
      <c r="C38" s="23"/>
      <c r="D38" s="3">
        <f t="shared" si="2"/>
        <v>10000</v>
      </c>
      <c r="E38" s="23"/>
      <c r="F38" s="17">
        <f t="shared" si="0"/>
        <v>0</v>
      </c>
      <c r="G38" s="23" t="s">
        <v>28</v>
      </c>
      <c r="H38" s="23"/>
      <c r="I38" s="20">
        <v>0.2</v>
      </c>
      <c r="J38" s="3">
        <f t="shared" si="1"/>
        <v>0</v>
      </c>
    </row>
    <row r="39" spans="1:10" x14ac:dyDescent="0.25">
      <c r="A39" s="1" t="s">
        <v>59</v>
      </c>
      <c r="B39" s="17">
        <v>500</v>
      </c>
      <c r="C39" s="23"/>
      <c r="D39" s="3">
        <f t="shared" si="2"/>
        <v>500</v>
      </c>
      <c r="E39" s="23"/>
      <c r="F39" s="17">
        <f t="shared" si="0"/>
        <v>0</v>
      </c>
      <c r="G39" s="23" t="s">
        <v>28</v>
      </c>
      <c r="H39" s="23"/>
      <c r="I39" s="20">
        <v>0.2</v>
      </c>
      <c r="J39" s="3">
        <f t="shared" si="1"/>
        <v>0</v>
      </c>
    </row>
    <row r="40" spans="1:10" x14ac:dyDescent="0.25">
      <c r="A40" s="1" t="s">
        <v>65</v>
      </c>
      <c r="B40" s="17">
        <v>500</v>
      </c>
      <c r="C40" s="23"/>
      <c r="D40" s="3">
        <f t="shared" si="2"/>
        <v>500</v>
      </c>
      <c r="E40" s="23"/>
      <c r="F40" s="17">
        <f t="shared" si="0"/>
        <v>0</v>
      </c>
      <c r="G40" s="23" t="s">
        <v>28</v>
      </c>
      <c r="H40" s="23"/>
      <c r="I40" s="20">
        <v>0.2</v>
      </c>
      <c r="J40" s="3">
        <f t="shared" si="1"/>
        <v>0</v>
      </c>
    </row>
    <row r="41" spans="1:10" x14ac:dyDescent="0.25">
      <c r="A41" s="1" t="s">
        <v>60</v>
      </c>
      <c r="B41" s="17">
        <v>1000</v>
      </c>
      <c r="C41" s="23"/>
      <c r="D41" s="3">
        <f t="shared" si="2"/>
        <v>1000</v>
      </c>
      <c r="E41" s="23"/>
      <c r="F41" s="17">
        <f t="shared" si="0"/>
        <v>0</v>
      </c>
      <c r="G41" s="23" t="s">
        <v>28</v>
      </c>
      <c r="H41" s="23"/>
      <c r="I41" s="20">
        <v>0.2</v>
      </c>
      <c r="J41" s="3">
        <f t="shared" si="1"/>
        <v>0</v>
      </c>
    </row>
    <row r="42" spans="1:10" x14ac:dyDescent="0.25">
      <c r="A42" s="1" t="s">
        <v>61</v>
      </c>
      <c r="B42" s="17">
        <v>1000</v>
      </c>
      <c r="C42" s="23"/>
      <c r="D42" s="3">
        <f t="shared" si="2"/>
        <v>1000</v>
      </c>
      <c r="E42" s="23"/>
      <c r="F42" s="17">
        <f t="shared" si="0"/>
        <v>0</v>
      </c>
      <c r="G42" s="23" t="s">
        <v>28</v>
      </c>
      <c r="H42" s="23"/>
      <c r="I42" s="20">
        <v>0.2</v>
      </c>
      <c r="J42" s="3">
        <f t="shared" si="1"/>
        <v>0</v>
      </c>
    </row>
    <row r="43" spans="1:10" x14ac:dyDescent="0.25">
      <c r="A43" s="1" t="s">
        <v>66</v>
      </c>
      <c r="B43" s="17">
        <v>2000</v>
      </c>
      <c r="C43" s="23"/>
      <c r="D43" s="3">
        <f t="shared" si="2"/>
        <v>2000</v>
      </c>
      <c r="E43" s="23"/>
      <c r="F43" s="17">
        <f t="shared" si="0"/>
        <v>0</v>
      </c>
      <c r="G43" s="23" t="s">
        <v>28</v>
      </c>
      <c r="H43" s="23"/>
      <c r="I43" s="20">
        <v>0.1</v>
      </c>
      <c r="J43" s="3">
        <f t="shared" si="1"/>
        <v>0</v>
      </c>
    </row>
    <row r="44" spans="1:10" x14ac:dyDescent="0.25">
      <c r="A44" s="1" t="s">
        <v>70</v>
      </c>
      <c r="B44" s="17">
        <v>1500</v>
      </c>
      <c r="C44" s="23"/>
      <c r="D44" s="3">
        <f t="shared" si="2"/>
        <v>1500</v>
      </c>
      <c r="E44" s="23"/>
      <c r="F44" s="17">
        <f t="shared" si="0"/>
        <v>0</v>
      </c>
      <c r="G44" s="23" t="s">
        <v>28</v>
      </c>
      <c r="H44" s="23"/>
      <c r="I44" s="20">
        <v>0.1</v>
      </c>
      <c r="J44" s="3">
        <f t="shared" si="1"/>
        <v>0</v>
      </c>
    </row>
    <row r="45" spans="1:10" x14ac:dyDescent="0.25">
      <c r="A45" s="1" t="s">
        <v>67</v>
      </c>
      <c r="B45" s="17">
        <v>5000</v>
      </c>
      <c r="C45" s="23"/>
      <c r="D45" s="3">
        <f t="shared" si="2"/>
        <v>5000</v>
      </c>
      <c r="E45" s="23"/>
      <c r="F45" s="17">
        <f t="shared" si="0"/>
        <v>0</v>
      </c>
      <c r="G45" s="23" t="s">
        <v>28</v>
      </c>
      <c r="H45" s="23"/>
      <c r="I45" s="20">
        <v>0.1</v>
      </c>
      <c r="J45" s="3">
        <f t="shared" si="1"/>
        <v>0</v>
      </c>
    </row>
    <row r="46" spans="1:10" x14ac:dyDescent="0.25">
      <c r="A46" s="1" t="s">
        <v>68</v>
      </c>
      <c r="B46" s="17">
        <v>2000</v>
      </c>
      <c r="C46" s="23"/>
      <c r="D46" s="3">
        <f t="shared" si="2"/>
        <v>2000</v>
      </c>
      <c r="E46" s="23"/>
      <c r="F46" s="17">
        <f t="shared" si="0"/>
        <v>0</v>
      </c>
      <c r="G46" s="23" t="s">
        <v>28</v>
      </c>
      <c r="H46" s="23"/>
      <c r="I46" s="20">
        <v>0.1</v>
      </c>
      <c r="J46" s="3">
        <f t="shared" si="1"/>
        <v>0</v>
      </c>
    </row>
    <row r="47" spans="1:10" x14ac:dyDescent="0.25">
      <c r="A47" s="1" t="s">
        <v>94</v>
      </c>
      <c r="B47" s="17">
        <v>4000</v>
      </c>
      <c r="C47" s="23"/>
      <c r="D47" s="3">
        <f t="shared" si="2"/>
        <v>4000</v>
      </c>
      <c r="E47" s="23"/>
      <c r="F47" s="17">
        <f t="shared" si="0"/>
        <v>0</v>
      </c>
      <c r="G47" s="23" t="s">
        <v>28</v>
      </c>
      <c r="H47" s="23"/>
      <c r="I47" s="20">
        <v>0.1</v>
      </c>
      <c r="J47" s="3">
        <f t="shared" si="1"/>
        <v>0</v>
      </c>
    </row>
    <row r="48" spans="1:10" x14ac:dyDescent="0.25">
      <c r="A48" s="1" t="s">
        <v>71</v>
      </c>
      <c r="B48" s="17">
        <v>1000</v>
      </c>
      <c r="C48" s="23"/>
      <c r="D48" s="3">
        <f t="shared" si="2"/>
        <v>1000</v>
      </c>
      <c r="E48" s="23"/>
      <c r="F48" s="17">
        <f t="shared" si="0"/>
        <v>0</v>
      </c>
      <c r="G48" s="23" t="s">
        <v>28</v>
      </c>
      <c r="H48" s="23"/>
      <c r="I48" s="20">
        <v>0.1</v>
      </c>
      <c r="J48" s="3">
        <f t="shared" si="1"/>
        <v>0</v>
      </c>
    </row>
    <row r="49" spans="1:10" x14ac:dyDescent="0.25">
      <c r="A49" s="1" t="s">
        <v>72</v>
      </c>
      <c r="B49" s="17">
        <v>1000</v>
      </c>
      <c r="C49" s="23"/>
      <c r="D49" s="3">
        <f t="shared" si="2"/>
        <v>1000</v>
      </c>
      <c r="E49" s="23"/>
      <c r="F49" s="17">
        <f t="shared" si="0"/>
        <v>0</v>
      </c>
      <c r="G49" s="23" t="s">
        <v>28</v>
      </c>
      <c r="H49" s="23"/>
      <c r="I49" s="20">
        <v>0.1</v>
      </c>
      <c r="J49" s="3">
        <f t="shared" si="1"/>
        <v>0</v>
      </c>
    </row>
    <row r="50" spans="1:10" x14ac:dyDescent="0.25">
      <c r="A50" s="1" t="s">
        <v>96</v>
      </c>
      <c r="B50" s="17">
        <v>5000</v>
      </c>
      <c r="C50" s="23"/>
      <c r="D50" s="3">
        <f t="shared" si="2"/>
        <v>5000</v>
      </c>
      <c r="E50" s="23"/>
      <c r="F50" s="17">
        <f t="shared" si="0"/>
        <v>0</v>
      </c>
      <c r="G50" s="23" t="s">
        <v>28</v>
      </c>
      <c r="H50" s="23"/>
      <c r="I50" s="20">
        <v>0.1</v>
      </c>
      <c r="J50" s="3">
        <f t="shared" si="1"/>
        <v>0</v>
      </c>
    </row>
    <row r="51" spans="1:10" x14ac:dyDescent="0.25">
      <c r="A51" s="1" t="s">
        <v>69</v>
      </c>
      <c r="B51" s="17">
        <v>1000</v>
      </c>
      <c r="C51" s="23"/>
      <c r="D51" s="3">
        <f t="shared" si="2"/>
        <v>1000</v>
      </c>
      <c r="E51" s="23"/>
      <c r="F51" s="17">
        <f t="shared" si="0"/>
        <v>0</v>
      </c>
      <c r="G51" s="23" t="s">
        <v>28</v>
      </c>
      <c r="H51" s="23"/>
      <c r="I51" s="20">
        <v>0.1</v>
      </c>
      <c r="J51" s="3">
        <f t="shared" si="1"/>
        <v>0</v>
      </c>
    </row>
    <row r="52" spans="1:10" x14ac:dyDescent="0.25">
      <c r="A52" s="49" t="s">
        <v>15</v>
      </c>
      <c r="B52" s="50"/>
      <c r="C52" s="50"/>
      <c r="D52" s="50"/>
      <c r="E52" s="50"/>
      <c r="F52" s="50"/>
      <c r="G52" s="50"/>
      <c r="H52" s="50"/>
      <c r="I52" s="50"/>
      <c r="J52" s="51"/>
    </row>
    <row r="53" spans="1:10" x14ac:dyDescent="0.25">
      <c r="A53" s="1" t="s">
        <v>62</v>
      </c>
      <c r="B53" s="17">
        <v>4000</v>
      </c>
      <c r="C53" s="23"/>
      <c r="D53" s="3">
        <f t="shared" si="2"/>
        <v>4000</v>
      </c>
      <c r="E53" s="23"/>
      <c r="F53" s="17">
        <f t="shared" si="0"/>
        <v>0</v>
      </c>
      <c r="G53" s="23" t="s">
        <v>28</v>
      </c>
      <c r="H53" s="23"/>
      <c r="I53" s="20">
        <v>0.2</v>
      </c>
      <c r="J53" s="3">
        <f t="shared" si="1"/>
        <v>0</v>
      </c>
    </row>
    <row r="54" spans="1:10" x14ac:dyDescent="0.25">
      <c r="A54" s="1" t="s">
        <v>63</v>
      </c>
      <c r="B54" s="17">
        <v>5000</v>
      </c>
      <c r="C54" s="23"/>
      <c r="D54" s="3">
        <f t="shared" si="2"/>
        <v>5000</v>
      </c>
      <c r="E54" s="23"/>
      <c r="F54" s="17">
        <f t="shared" si="0"/>
        <v>0</v>
      </c>
      <c r="G54" s="23" t="s">
        <v>28</v>
      </c>
      <c r="H54" s="23"/>
      <c r="I54" s="20">
        <v>0.2</v>
      </c>
      <c r="J54" s="3">
        <f t="shared" si="1"/>
        <v>0</v>
      </c>
    </row>
    <row r="55" spans="1:10" x14ac:dyDescent="0.25">
      <c r="A55" s="1" t="s">
        <v>64</v>
      </c>
      <c r="B55" s="17">
        <v>3000</v>
      </c>
      <c r="C55" s="23"/>
      <c r="D55" s="3">
        <f t="shared" si="2"/>
        <v>3000</v>
      </c>
      <c r="E55" s="23"/>
      <c r="F55" s="17">
        <f t="shared" si="0"/>
        <v>0</v>
      </c>
      <c r="G55" s="23" t="s">
        <v>28</v>
      </c>
      <c r="H55" s="23"/>
      <c r="I55" s="20">
        <v>0.2</v>
      </c>
      <c r="J55" s="3">
        <f t="shared" si="1"/>
        <v>0</v>
      </c>
    </row>
    <row r="56" spans="1:10" x14ac:dyDescent="0.25">
      <c r="A56" s="1" t="s">
        <v>97</v>
      </c>
      <c r="B56" s="17">
        <v>1000</v>
      </c>
      <c r="C56" s="23"/>
      <c r="D56" s="3">
        <f t="shared" si="2"/>
        <v>1000</v>
      </c>
      <c r="E56" s="23"/>
      <c r="F56" s="17">
        <f t="shared" si="0"/>
        <v>0</v>
      </c>
      <c r="G56" s="23" t="s">
        <v>28</v>
      </c>
      <c r="H56" s="23"/>
      <c r="I56" s="20">
        <v>0.2</v>
      </c>
      <c r="J56" s="3">
        <f t="shared" si="1"/>
        <v>0</v>
      </c>
    </row>
    <row r="57" spans="1:10" x14ac:dyDescent="0.25">
      <c r="A57" s="49" t="s">
        <v>29</v>
      </c>
      <c r="B57" s="50"/>
      <c r="C57" s="50"/>
      <c r="D57" s="50"/>
      <c r="E57" s="50"/>
      <c r="F57" s="50"/>
      <c r="G57" s="50"/>
      <c r="H57" s="50"/>
      <c r="I57" s="50"/>
      <c r="J57" s="51"/>
    </row>
    <row r="58" spans="1:10" x14ac:dyDescent="0.25">
      <c r="A58" s="14" t="s">
        <v>122</v>
      </c>
      <c r="B58" s="17">
        <v>30</v>
      </c>
      <c r="C58" s="23"/>
      <c r="D58" s="3">
        <f t="shared" si="2"/>
        <v>30</v>
      </c>
      <c r="E58" s="23"/>
      <c r="F58" s="17">
        <f t="shared" si="0"/>
        <v>0</v>
      </c>
      <c r="G58" s="23" t="s">
        <v>28</v>
      </c>
      <c r="H58" s="23"/>
      <c r="I58" s="20">
        <f>IF(E58&gt;50, 20%, 0%)</f>
        <v>0</v>
      </c>
      <c r="J58" s="3">
        <f t="shared" si="1"/>
        <v>0</v>
      </c>
    </row>
    <row r="59" spans="1:10" x14ac:dyDescent="0.25">
      <c r="A59" s="14" t="s">
        <v>123</v>
      </c>
      <c r="B59" s="17">
        <v>50</v>
      </c>
      <c r="C59" s="23"/>
      <c r="D59" s="3">
        <f t="shared" si="2"/>
        <v>50</v>
      </c>
      <c r="E59" s="23"/>
      <c r="F59" s="17">
        <f t="shared" si="0"/>
        <v>0</v>
      </c>
      <c r="G59" s="23" t="s">
        <v>28</v>
      </c>
      <c r="H59" s="23"/>
      <c r="I59" s="20">
        <f>IF(E59&gt;50, 20%, 0%)</f>
        <v>0</v>
      </c>
      <c r="J59" s="3">
        <f t="shared" si="1"/>
        <v>0</v>
      </c>
    </row>
    <row r="60" spans="1:10" x14ac:dyDescent="0.25">
      <c r="A60" s="1" t="s">
        <v>124</v>
      </c>
      <c r="B60" s="17">
        <v>30</v>
      </c>
      <c r="C60" s="23"/>
      <c r="D60" s="3">
        <f t="shared" si="2"/>
        <v>30</v>
      </c>
      <c r="E60" s="23"/>
      <c r="F60" s="17">
        <f t="shared" si="0"/>
        <v>0</v>
      </c>
      <c r="G60" s="23" t="s">
        <v>28</v>
      </c>
      <c r="H60" s="23"/>
      <c r="I60" s="20">
        <f>IF(E60&gt;50, 10%, 0%)</f>
        <v>0</v>
      </c>
      <c r="J60" s="3">
        <f t="shared" si="1"/>
        <v>0</v>
      </c>
    </row>
    <row r="61" spans="1:10" x14ac:dyDescent="0.25">
      <c r="A61" s="52" t="s">
        <v>86</v>
      </c>
      <c r="B61" s="53"/>
      <c r="C61" s="53"/>
      <c r="D61" s="53"/>
      <c r="E61" s="53"/>
      <c r="F61" s="53"/>
      <c r="G61" s="53"/>
      <c r="H61" s="53"/>
      <c r="I61" s="53"/>
      <c r="J61" s="54"/>
    </row>
    <row r="62" spans="1:10" x14ac:dyDescent="0.25">
      <c r="A62" s="30" t="s">
        <v>110</v>
      </c>
      <c r="B62" s="17">
        <v>200</v>
      </c>
      <c r="C62" s="33">
        <v>200</v>
      </c>
      <c r="D62" s="3"/>
      <c r="E62" s="23"/>
      <c r="F62" s="17">
        <f t="shared" si="0"/>
        <v>0</v>
      </c>
      <c r="G62" s="23"/>
      <c r="H62" s="23"/>
      <c r="I62" s="20">
        <v>1</v>
      </c>
      <c r="J62" s="3">
        <f t="shared" si="1"/>
        <v>0</v>
      </c>
    </row>
    <row r="63" spans="1:10" x14ac:dyDescent="0.25">
      <c r="A63" s="52" t="s">
        <v>126</v>
      </c>
      <c r="B63" s="53"/>
      <c r="C63" s="53"/>
      <c r="D63" s="53"/>
      <c r="E63" s="53"/>
      <c r="F63" s="53"/>
      <c r="G63" s="53"/>
      <c r="H63" s="53"/>
      <c r="I63" s="53"/>
      <c r="J63" s="54"/>
    </row>
    <row r="64" spans="1:10" x14ac:dyDescent="0.25">
      <c r="A64" s="39" t="s">
        <v>125</v>
      </c>
      <c r="B64" s="38"/>
      <c r="C64" s="38"/>
      <c r="D64" s="38"/>
      <c r="E64" s="38">
        <v>1</v>
      </c>
      <c r="F64" s="38"/>
      <c r="G64" s="38"/>
      <c r="H64" s="38"/>
      <c r="I64" s="38"/>
      <c r="J64" s="3">
        <v>0</v>
      </c>
    </row>
    <row r="65" spans="1:10" x14ac:dyDescent="0.25">
      <c r="A65" s="32" t="s">
        <v>113</v>
      </c>
      <c r="B65" s="17">
        <v>50</v>
      </c>
      <c r="C65" s="17">
        <v>50</v>
      </c>
      <c r="D65" s="3">
        <f t="shared" si="2"/>
        <v>50</v>
      </c>
      <c r="E65" s="23"/>
      <c r="F65" s="17">
        <f>(E65)*D65</f>
        <v>0</v>
      </c>
      <c r="G65" s="23"/>
      <c r="H65" s="23"/>
      <c r="I65" s="20">
        <v>1</v>
      </c>
      <c r="J65" s="3">
        <f t="shared" si="1"/>
        <v>0</v>
      </c>
    </row>
    <row r="66" spans="1:10" x14ac:dyDescent="0.25">
      <c r="A66" s="32" t="s">
        <v>114</v>
      </c>
      <c r="B66" s="17">
        <v>100</v>
      </c>
      <c r="C66" s="17">
        <v>100</v>
      </c>
      <c r="D66" s="3">
        <f t="shared" si="2"/>
        <v>100</v>
      </c>
      <c r="E66" s="23"/>
      <c r="F66" s="17">
        <f t="shared" si="0"/>
        <v>0</v>
      </c>
      <c r="G66" s="23"/>
      <c r="H66" s="23"/>
      <c r="I66" s="20">
        <v>1</v>
      </c>
      <c r="J66" s="3">
        <f t="shared" si="1"/>
        <v>0</v>
      </c>
    </row>
    <row r="67" spans="1:10" x14ac:dyDescent="0.25">
      <c r="A67" s="32" t="s">
        <v>115</v>
      </c>
      <c r="B67" s="17">
        <v>250</v>
      </c>
      <c r="C67" s="17">
        <v>250</v>
      </c>
      <c r="D67" s="3">
        <f t="shared" si="2"/>
        <v>250</v>
      </c>
      <c r="E67" s="23"/>
      <c r="F67" s="17">
        <f t="shared" si="0"/>
        <v>0</v>
      </c>
      <c r="G67" s="23"/>
      <c r="H67" s="23"/>
      <c r="I67" s="20">
        <v>1</v>
      </c>
      <c r="J67" s="3">
        <f t="shared" si="1"/>
        <v>0</v>
      </c>
    </row>
    <row r="68" spans="1:10" x14ac:dyDescent="0.25">
      <c r="A68" s="49" t="s">
        <v>85</v>
      </c>
      <c r="B68" s="50"/>
      <c r="C68" s="50"/>
      <c r="D68" s="50"/>
      <c r="E68" s="50"/>
      <c r="F68" s="50"/>
      <c r="G68" s="50"/>
      <c r="H68" s="50"/>
      <c r="I68" s="50"/>
      <c r="J68" s="51"/>
    </row>
    <row r="69" spans="1:10" x14ac:dyDescent="0.25">
      <c r="A69" s="1" t="s">
        <v>75</v>
      </c>
      <c r="B69" s="17">
        <v>1000</v>
      </c>
      <c r="C69" s="23"/>
      <c r="D69" s="3">
        <f t="shared" si="2"/>
        <v>1000</v>
      </c>
      <c r="E69" s="23"/>
      <c r="F69" s="17">
        <f t="shared" si="0"/>
        <v>0</v>
      </c>
      <c r="G69" s="23" t="s">
        <v>28</v>
      </c>
      <c r="H69" s="23"/>
      <c r="I69" s="20">
        <f>IF($E$11="Yes",20%,0%)</f>
        <v>0</v>
      </c>
      <c r="J69" s="3">
        <f t="shared" si="1"/>
        <v>0</v>
      </c>
    </row>
    <row r="70" spans="1:10" x14ac:dyDescent="0.25">
      <c r="A70" s="1" t="s">
        <v>76</v>
      </c>
      <c r="B70" s="17">
        <v>300</v>
      </c>
      <c r="C70" s="23"/>
      <c r="D70" s="3">
        <f t="shared" si="2"/>
        <v>300</v>
      </c>
      <c r="E70" s="23"/>
      <c r="F70" s="17">
        <f t="shared" si="0"/>
        <v>0</v>
      </c>
      <c r="G70" s="23" t="s">
        <v>28</v>
      </c>
      <c r="H70" s="23"/>
      <c r="I70" s="20">
        <v>0.2</v>
      </c>
      <c r="J70" s="3">
        <f t="shared" si="1"/>
        <v>0</v>
      </c>
    </row>
    <row r="71" spans="1:10" x14ac:dyDescent="0.25">
      <c r="A71" s="1" t="s">
        <v>80</v>
      </c>
      <c r="B71" s="17">
        <v>500</v>
      </c>
      <c r="C71" s="23"/>
      <c r="D71" s="3">
        <f t="shared" si="2"/>
        <v>500</v>
      </c>
      <c r="E71" s="23"/>
      <c r="F71" s="17">
        <f t="shared" si="0"/>
        <v>0</v>
      </c>
      <c r="G71" s="23" t="s">
        <v>28</v>
      </c>
      <c r="H71" s="23"/>
      <c r="I71" s="20">
        <f>IF($E$11="Yes",20%,0%)</f>
        <v>0</v>
      </c>
      <c r="J71" s="3">
        <f t="shared" si="1"/>
        <v>0</v>
      </c>
    </row>
    <row r="72" spans="1:10" x14ac:dyDescent="0.25">
      <c r="A72" s="1" t="s">
        <v>81</v>
      </c>
      <c r="B72" s="17">
        <v>50</v>
      </c>
      <c r="C72" s="23"/>
      <c r="D72" s="3">
        <f t="shared" si="2"/>
        <v>50</v>
      </c>
      <c r="E72" s="23"/>
      <c r="F72" s="17">
        <f t="shared" si="0"/>
        <v>0</v>
      </c>
      <c r="G72" s="23" t="s">
        <v>28</v>
      </c>
      <c r="H72" s="23"/>
      <c r="I72" s="20">
        <f>IF($E$11="Yes",10%,0%)</f>
        <v>0</v>
      </c>
      <c r="J72" s="3">
        <f t="shared" si="1"/>
        <v>0</v>
      </c>
    </row>
    <row r="73" spans="1:10" x14ac:dyDescent="0.25">
      <c r="A73" s="1" t="s">
        <v>121</v>
      </c>
      <c r="B73" s="17">
        <v>1000</v>
      </c>
      <c r="C73" s="23"/>
      <c r="D73" s="3">
        <f t="shared" si="2"/>
        <v>1000</v>
      </c>
      <c r="E73" s="23"/>
      <c r="F73" s="17">
        <f t="shared" si="0"/>
        <v>0</v>
      </c>
      <c r="G73" s="23" t="s">
        <v>28</v>
      </c>
      <c r="H73" s="23"/>
      <c r="I73" s="20">
        <f>IF(E73&gt;1, 30%, 0%)</f>
        <v>0</v>
      </c>
      <c r="J73" s="3">
        <f t="shared" si="1"/>
        <v>0</v>
      </c>
    </row>
    <row r="74" spans="1:10" x14ac:dyDescent="0.25">
      <c r="A74" s="1" t="s">
        <v>87</v>
      </c>
      <c r="B74" s="17">
        <v>500</v>
      </c>
      <c r="C74" s="23"/>
      <c r="D74" s="3">
        <f t="shared" si="2"/>
        <v>500</v>
      </c>
      <c r="E74" s="23"/>
      <c r="F74" s="17">
        <f t="shared" si="0"/>
        <v>0</v>
      </c>
      <c r="G74" s="23" t="s">
        <v>28</v>
      </c>
      <c r="H74" s="23"/>
      <c r="I74" s="20">
        <f>IF($E$11="Yes",20%,0%)</f>
        <v>0</v>
      </c>
      <c r="J74" s="3">
        <f t="shared" si="1"/>
        <v>0</v>
      </c>
    </row>
    <row r="75" spans="1:10" x14ac:dyDescent="0.25">
      <c r="A75" s="1" t="s">
        <v>91</v>
      </c>
      <c r="B75" s="17">
        <v>200</v>
      </c>
      <c r="C75" s="23"/>
      <c r="D75" s="3">
        <f t="shared" si="2"/>
        <v>200</v>
      </c>
      <c r="E75" s="23"/>
      <c r="F75" s="17">
        <f t="shared" si="0"/>
        <v>0</v>
      </c>
      <c r="G75" s="23" t="s">
        <v>28</v>
      </c>
      <c r="H75" s="23"/>
      <c r="I75" s="20">
        <f>IF($E$11="Yes",10%,0%)</f>
        <v>0</v>
      </c>
      <c r="J75" s="3">
        <f t="shared" si="1"/>
        <v>0</v>
      </c>
    </row>
    <row r="76" spans="1:10" x14ac:dyDescent="0.25">
      <c r="A76" s="1" t="s">
        <v>92</v>
      </c>
      <c r="B76" s="17">
        <v>15000</v>
      </c>
      <c r="C76" s="23"/>
      <c r="D76" s="3">
        <f t="shared" si="2"/>
        <v>15000</v>
      </c>
      <c r="E76" s="23"/>
      <c r="F76" s="17">
        <f t="shared" si="0"/>
        <v>0</v>
      </c>
      <c r="G76" s="23" t="s">
        <v>28</v>
      </c>
      <c r="H76" s="23"/>
      <c r="I76" s="20">
        <v>0.1</v>
      </c>
      <c r="J76" s="3">
        <f t="shared" si="1"/>
        <v>0</v>
      </c>
    </row>
    <row r="77" spans="1:10" x14ac:dyDescent="0.25">
      <c r="A77" s="1" t="s">
        <v>98</v>
      </c>
      <c r="B77" s="17">
        <v>2000</v>
      </c>
      <c r="C77" s="23"/>
      <c r="D77" s="3">
        <f t="shared" si="2"/>
        <v>2000</v>
      </c>
      <c r="E77" s="23"/>
      <c r="F77" s="17">
        <f t="shared" si="0"/>
        <v>0</v>
      </c>
      <c r="G77" s="23" t="s">
        <v>28</v>
      </c>
      <c r="H77" s="23"/>
      <c r="I77" s="20">
        <v>0.2</v>
      </c>
      <c r="J77" s="3">
        <f t="shared" si="1"/>
        <v>0</v>
      </c>
    </row>
    <row r="78" spans="1:10" x14ac:dyDescent="0.25">
      <c r="A78" s="1" t="s">
        <v>108</v>
      </c>
      <c r="B78" s="17">
        <v>200</v>
      </c>
      <c r="C78" s="23"/>
      <c r="D78" s="3">
        <f t="shared" si="2"/>
        <v>200</v>
      </c>
      <c r="E78" s="23"/>
      <c r="F78" s="17">
        <f t="shared" si="0"/>
        <v>0</v>
      </c>
      <c r="G78" s="23" t="s">
        <v>28</v>
      </c>
      <c r="H78" s="23"/>
      <c r="I78" s="20">
        <f>IF($E$11="Yes",50%,0%)</f>
        <v>0</v>
      </c>
      <c r="J78" s="3">
        <f t="shared" si="1"/>
        <v>0</v>
      </c>
    </row>
    <row r="79" spans="1:10" x14ac:dyDescent="0.25">
      <c r="A79" s="1" t="s">
        <v>99</v>
      </c>
      <c r="B79" s="17">
        <v>50</v>
      </c>
      <c r="C79" s="23"/>
      <c r="D79" s="3">
        <f t="shared" si="2"/>
        <v>50</v>
      </c>
      <c r="E79" s="23"/>
      <c r="F79" s="17">
        <f t="shared" si="0"/>
        <v>0</v>
      </c>
      <c r="G79" s="23" t="s">
        <v>28</v>
      </c>
      <c r="H79" s="23"/>
      <c r="I79" s="20">
        <f t="shared" ref="I79" si="4">IF($E$11="Yes",10%,0%)</f>
        <v>0</v>
      </c>
      <c r="J79" s="3">
        <f t="shared" si="1"/>
        <v>0</v>
      </c>
    </row>
    <row r="80" spans="1:10" x14ac:dyDescent="0.25">
      <c r="A80" s="27"/>
      <c r="B80" s="17"/>
      <c r="C80" s="23"/>
      <c r="D80" s="3">
        <f t="shared" si="2"/>
        <v>0</v>
      </c>
      <c r="E80" s="23"/>
      <c r="F80" s="17">
        <f t="shared" si="0"/>
        <v>0</v>
      </c>
      <c r="G80" s="23" t="s">
        <v>28</v>
      </c>
      <c r="H80" s="23"/>
      <c r="I80" s="20"/>
      <c r="J80" s="3">
        <f t="shared" si="1"/>
        <v>0</v>
      </c>
    </row>
    <row r="81" spans="1:10" x14ac:dyDescent="0.25">
      <c r="A81" s="27"/>
      <c r="B81" s="17"/>
      <c r="C81" s="23"/>
      <c r="D81" s="3">
        <f t="shared" si="2"/>
        <v>0</v>
      </c>
      <c r="E81" s="23"/>
      <c r="F81" s="17">
        <f t="shared" si="0"/>
        <v>0</v>
      </c>
      <c r="G81" s="23" t="s">
        <v>28</v>
      </c>
      <c r="H81" s="23"/>
      <c r="I81" s="20"/>
      <c r="J81" s="3">
        <f t="shared" si="1"/>
        <v>0</v>
      </c>
    </row>
    <row r="82" spans="1:10" x14ac:dyDescent="0.25">
      <c r="A82" s="27"/>
      <c r="B82" s="17"/>
      <c r="C82" s="23"/>
      <c r="D82" s="3">
        <f t="shared" si="2"/>
        <v>0</v>
      </c>
      <c r="E82" s="23"/>
      <c r="F82" s="17">
        <f t="shared" si="0"/>
        <v>0</v>
      </c>
      <c r="G82" s="23" t="s">
        <v>28</v>
      </c>
      <c r="H82" s="23"/>
      <c r="I82" s="20"/>
      <c r="J82" s="3">
        <f t="shared" si="1"/>
        <v>0</v>
      </c>
    </row>
    <row r="83" spans="1:10" x14ac:dyDescent="0.25">
      <c r="A83" s="27"/>
      <c r="B83" s="17"/>
      <c r="C83" s="23"/>
      <c r="D83" s="3">
        <f t="shared" si="2"/>
        <v>0</v>
      </c>
      <c r="E83" s="23"/>
      <c r="F83" s="17">
        <f t="shared" si="0"/>
        <v>0</v>
      </c>
      <c r="G83" s="23" t="s">
        <v>28</v>
      </c>
      <c r="H83" s="23"/>
      <c r="I83" s="20"/>
      <c r="J83" s="3">
        <f t="shared" si="1"/>
        <v>0</v>
      </c>
    </row>
    <row r="84" spans="1:10" x14ac:dyDescent="0.25">
      <c r="A84" s="43" t="s">
        <v>30</v>
      </c>
      <c r="B84" s="44"/>
      <c r="C84" s="44"/>
      <c r="D84" s="44"/>
      <c r="E84" s="45"/>
      <c r="F84" s="3">
        <f>SUM(F15:F83)</f>
        <v>0</v>
      </c>
      <c r="G84" s="46"/>
      <c r="H84" s="47"/>
      <c r="I84" s="48"/>
      <c r="J84" s="3">
        <f>SUM(J15:J83)</f>
        <v>0</v>
      </c>
    </row>
    <row r="86" spans="1:10" x14ac:dyDescent="0.25">
      <c r="A86" t="s">
        <v>17</v>
      </c>
    </row>
    <row r="87" spans="1:10" ht="66" customHeight="1" x14ac:dyDescent="0.25">
      <c r="A87" s="41" t="s">
        <v>31</v>
      </c>
      <c r="B87" s="41"/>
      <c r="C87" s="41"/>
      <c r="D87" s="41"/>
      <c r="E87" s="41"/>
      <c r="F87" s="41"/>
      <c r="G87" s="41"/>
      <c r="H87" s="41"/>
      <c r="I87" s="41"/>
      <c r="J87" s="41"/>
    </row>
    <row r="88" spans="1:10" ht="32.25" customHeight="1" x14ac:dyDescent="0.25">
      <c r="A88" s="41" t="s">
        <v>18</v>
      </c>
      <c r="B88" s="41"/>
      <c r="C88" s="41"/>
      <c r="D88" s="41"/>
      <c r="E88" s="41"/>
      <c r="F88" s="41"/>
      <c r="G88" s="41"/>
      <c r="H88" s="41"/>
      <c r="I88" s="41"/>
      <c r="J88" s="41"/>
    </row>
    <row r="89" spans="1:10" x14ac:dyDescent="0.25">
      <c r="A89" s="41" t="s">
        <v>19</v>
      </c>
      <c r="B89" s="41"/>
      <c r="C89" s="41"/>
      <c r="D89" s="41"/>
      <c r="E89" s="41"/>
      <c r="F89" s="41"/>
      <c r="G89" s="41"/>
      <c r="H89" s="41"/>
      <c r="I89" s="41"/>
      <c r="J89" s="41"/>
    </row>
    <row r="90" spans="1:10" ht="30" customHeight="1" x14ac:dyDescent="0.25">
      <c r="A90" s="41" t="s">
        <v>20</v>
      </c>
      <c r="B90" s="41"/>
      <c r="C90" s="41"/>
      <c r="D90" s="41"/>
      <c r="E90" s="41"/>
      <c r="F90" s="41"/>
      <c r="G90" s="41"/>
      <c r="H90" s="41"/>
      <c r="I90" s="41"/>
      <c r="J90" s="41"/>
    </row>
    <row r="91" spans="1:10" x14ac:dyDescent="0.25">
      <c r="A91" s="41" t="s">
        <v>22</v>
      </c>
      <c r="B91" s="41"/>
      <c r="C91" s="41"/>
      <c r="D91" s="41"/>
      <c r="E91" s="41"/>
      <c r="F91" s="41"/>
      <c r="G91" s="41"/>
      <c r="H91" s="41"/>
      <c r="I91" s="41"/>
      <c r="J91" s="41"/>
    </row>
    <row r="92" spans="1:10" x14ac:dyDescent="0.25">
      <c r="A92" s="41" t="s">
        <v>21</v>
      </c>
      <c r="B92" s="41"/>
      <c r="C92" s="41"/>
      <c r="D92" s="41"/>
      <c r="E92" s="41"/>
      <c r="F92" s="41"/>
      <c r="G92" s="41"/>
      <c r="H92" s="41"/>
      <c r="I92" s="41"/>
      <c r="J92" s="41"/>
    </row>
    <row r="94" spans="1:10" ht="34.5" customHeight="1" x14ac:dyDescent="0.25">
      <c r="A94" s="40" t="s">
        <v>32</v>
      </c>
      <c r="B94" s="40"/>
      <c r="C94" s="40"/>
      <c r="D94" s="40"/>
      <c r="E94" s="40"/>
      <c r="F94" s="40"/>
      <c r="G94" s="40"/>
      <c r="H94" s="40"/>
      <c r="I94" s="40"/>
      <c r="J94" s="40"/>
    </row>
    <row r="95" spans="1:10" x14ac:dyDescent="0.25">
      <c r="A95" s="2"/>
      <c r="C95" s="2"/>
      <c r="D95" s="2"/>
      <c r="E95" s="2"/>
      <c r="G95" s="2"/>
    </row>
    <row r="96" spans="1:10" x14ac:dyDescent="0.25">
      <c r="A96" s="2" t="s">
        <v>23</v>
      </c>
      <c r="C96" s="2"/>
      <c r="D96" s="2" t="s">
        <v>24</v>
      </c>
      <c r="E96" s="2"/>
      <c r="H96" s="2" t="s">
        <v>25</v>
      </c>
    </row>
    <row r="97" spans="1:10" x14ac:dyDescent="0.25">
      <c r="A97" s="24"/>
      <c r="B97" s="24"/>
      <c r="D97" s="24"/>
      <c r="E97" s="24"/>
      <c r="F97" s="24"/>
      <c r="H97" s="24"/>
      <c r="I97" s="25"/>
      <c r="J97" s="26"/>
    </row>
    <row r="99" spans="1:10" x14ac:dyDescent="0.25">
      <c r="A99" t="s">
        <v>26</v>
      </c>
    </row>
    <row r="100" spans="1:10" ht="58.5" customHeight="1" x14ac:dyDescent="0.25">
      <c r="A100" s="41" t="s">
        <v>27</v>
      </c>
      <c r="B100" s="41"/>
      <c r="C100" s="41"/>
      <c r="D100" s="41"/>
      <c r="E100" s="41"/>
      <c r="F100" s="41"/>
      <c r="G100" s="41"/>
      <c r="H100" s="41"/>
      <c r="I100" s="41"/>
      <c r="J100" s="41"/>
    </row>
  </sheetData>
  <mergeCells count="22">
    <mergeCell ref="G7:J7"/>
    <mergeCell ref="A84:E84"/>
    <mergeCell ref="G84:I84"/>
    <mergeCell ref="A87:J87"/>
    <mergeCell ref="A57:J57"/>
    <mergeCell ref="A68:J68"/>
    <mergeCell ref="A14:J14"/>
    <mergeCell ref="A25:J25"/>
    <mergeCell ref="A28:J28"/>
    <mergeCell ref="A36:J36"/>
    <mergeCell ref="A52:J52"/>
    <mergeCell ref="B7:D7"/>
    <mergeCell ref="A61:J61"/>
    <mergeCell ref="A63:J63"/>
    <mergeCell ref="B9:D9"/>
    <mergeCell ref="A94:J94"/>
    <mergeCell ref="A100:J100"/>
    <mergeCell ref="A88:J88"/>
    <mergeCell ref="A89:J89"/>
    <mergeCell ref="A90:J90"/>
    <mergeCell ref="A91:J91"/>
    <mergeCell ref="A92:J92"/>
  </mergeCells>
  <dataValidations count="2">
    <dataValidation type="list" allowBlank="1" showInputMessage="1" showErrorMessage="1" sqref="C11 E11">
      <formula1>"Yes, No"</formula1>
    </dataValidation>
    <dataValidation type="list" allowBlank="1" showInputMessage="1" showErrorMessage="1" sqref="G26:G27 G69:G83 G29:G35 G53:G56 G37:G51 G15:G24 G58:G60 G62 G65:G67">
      <formula1>"Used, New"</formula1>
    </dataValidation>
  </dataValidations>
  <pageMargins left="0.2" right="0.2" top="0.75" bottom="0.75" header="0.3" footer="0.3"/>
  <pageSetup paperSize="9" scale="69" fitToHeight="2" orientation="portrait" r:id="rId1"/>
  <headerFooter>
    <oddHeader xml:space="preserve">&amp;C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1"/>
  <sheetViews>
    <sheetView topLeftCell="A19" workbookViewId="0">
      <selection activeCell="D12" sqref="D12:D30"/>
    </sheetView>
  </sheetViews>
  <sheetFormatPr defaultRowHeight="15" x14ac:dyDescent="0.25"/>
  <cols>
    <col min="1" max="1" width="22.28515625" customWidth="1"/>
    <col min="2" max="2" width="22.7109375" customWidth="1"/>
    <col min="3" max="3" width="18.5703125" customWidth="1"/>
    <col min="4" max="4" width="23.85546875" customWidth="1"/>
  </cols>
  <sheetData>
    <row r="1" spans="1:4" x14ac:dyDescent="0.25">
      <c r="A1" s="9" t="s">
        <v>46</v>
      </c>
    </row>
    <row r="3" spans="1:4" x14ac:dyDescent="0.25">
      <c r="A3" s="9" t="s">
        <v>47</v>
      </c>
      <c r="B3" s="56"/>
      <c r="C3" s="56"/>
    </row>
    <row r="4" spans="1:4" x14ac:dyDescent="0.25">
      <c r="A4" s="9" t="s">
        <v>25</v>
      </c>
      <c r="B4" s="56"/>
      <c r="C4" s="56"/>
    </row>
    <row r="5" spans="1:4" x14ac:dyDescent="0.25">
      <c r="A5" s="9"/>
    </row>
    <row r="6" spans="1:4" x14ac:dyDescent="0.25">
      <c r="A6" s="12" t="s">
        <v>17</v>
      </c>
    </row>
    <row r="7" spans="1:4" ht="36" customHeight="1" x14ac:dyDescent="0.25">
      <c r="B7" s="55" t="s">
        <v>48</v>
      </c>
      <c r="C7" s="55"/>
      <c r="D7" s="55"/>
    </row>
    <row r="8" spans="1:4" ht="32.25" customHeight="1" x14ac:dyDescent="0.25">
      <c r="B8" s="55" t="s">
        <v>50</v>
      </c>
      <c r="C8" s="55"/>
      <c r="D8" s="55"/>
    </row>
    <row r="9" spans="1:4" ht="33.75" customHeight="1" x14ac:dyDescent="0.25">
      <c r="B9" s="55" t="s">
        <v>49</v>
      </c>
      <c r="C9" s="55"/>
      <c r="D9" s="55"/>
    </row>
    <row r="10" spans="1:4" ht="30.75" customHeight="1" x14ac:dyDescent="0.25">
      <c r="B10" s="55" t="s">
        <v>102</v>
      </c>
      <c r="C10" s="55"/>
      <c r="D10" s="55"/>
    </row>
    <row r="11" spans="1:4" x14ac:dyDescent="0.25">
      <c r="A11" s="8" t="s">
        <v>51</v>
      </c>
      <c r="B11" s="8" t="s">
        <v>42</v>
      </c>
      <c r="C11" s="8" t="s">
        <v>52</v>
      </c>
      <c r="D11" s="8" t="s">
        <v>43</v>
      </c>
    </row>
    <row r="12" spans="1:4" x14ac:dyDescent="0.25">
      <c r="A12" s="1"/>
      <c r="B12" s="1"/>
      <c r="C12" s="1"/>
      <c r="D12" s="3"/>
    </row>
    <row r="13" spans="1:4" x14ac:dyDescent="0.25">
      <c r="A13" s="1"/>
      <c r="B13" s="1"/>
      <c r="C13" s="1"/>
      <c r="D13" s="3"/>
    </row>
    <row r="14" spans="1:4" x14ac:dyDescent="0.25">
      <c r="A14" s="1"/>
      <c r="B14" s="1"/>
      <c r="C14" s="1"/>
      <c r="D14" s="3"/>
    </row>
    <row r="15" spans="1:4" x14ac:dyDescent="0.25">
      <c r="A15" s="1"/>
      <c r="B15" s="1"/>
      <c r="C15" s="1"/>
      <c r="D15" s="3"/>
    </row>
    <row r="16" spans="1:4" x14ac:dyDescent="0.25">
      <c r="A16" s="1"/>
      <c r="B16" s="1"/>
      <c r="C16" s="1"/>
      <c r="D16" s="3"/>
    </row>
    <row r="17" spans="1:4" x14ac:dyDescent="0.25">
      <c r="A17" s="1"/>
      <c r="B17" s="1"/>
      <c r="C17" s="1"/>
      <c r="D17" s="3"/>
    </row>
    <row r="18" spans="1:4" x14ac:dyDescent="0.25">
      <c r="A18" s="1"/>
      <c r="B18" s="1"/>
      <c r="C18" s="1"/>
      <c r="D18" s="3"/>
    </row>
    <row r="19" spans="1:4" x14ac:dyDescent="0.25">
      <c r="A19" s="1"/>
      <c r="B19" s="1"/>
      <c r="C19" s="1"/>
      <c r="D19" s="3"/>
    </row>
    <row r="20" spans="1:4" x14ac:dyDescent="0.25">
      <c r="A20" s="1"/>
      <c r="B20" s="1"/>
      <c r="C20" s="1"/>
      <c r="D20" s="3"/>
    </row>
    <row r="21" spans="1:4" x14ac:dyDescent="0.25">
      <c r="A21" s="1"/>
      <c r="B21" s="1"/>
      <c r="C21" s="1"/>
      <c r="D21" s="3"/>
    </row>
    <row r="22" spans="1:4" x14ac:dyDescent="0.25">
      <c r="A22" s="1"/>
      <c r="B22" s="1"/>
      <c r="C22" s="1"/>
      <c r="D22" s="3"/>
    </row>
    <row r="23" spans="1:4" x14ac:dyDescent="0.25">
      <c r="A23" s="1"/>
      <c r="B23" s="1"/>
      <c r="C23" s="1"/>
      <c r="D23" s="3"/>
    </row>
    <row r="24" spans="1:4" x14ac:dyDescent="0.25">
      <c r="A24" s="1"/>
      <c r="B24" s="1"/>
      <c r="C24" s="1"/>
      <c r="D24" s="3"/>
    </row>
    <row r="25" spans="1:4" x14ac:dyDescent="0.25">
      <c r="A25" s="1"/>
      <c r="B25" s="1"/>
      <c r="C25" s="1"/>
      <c r="D25" s="3"/>
    </row>
    <row r="26" spans="1:4" x14ac:dyDescent="0.25">
      <c r="A26" s="1"/>
      <c r="B26" s="1"/>
      <c r="C26" s="1"/>
      <c r="D26" s="3"/>
    </row>
    <row r="27" spans="1:4" x14ac:dyDescent="0.25">
      <c r="A27" s="1"/>
      <c r="B27" s="1"/>
      <c r="C27" s="1"/>
      <c r="D27" s="3"/>
    </row>
    <row r="28" spans="1:4" x14ac:dyDescent="0.25">
      <c r="A28" s="1"/>
      <c r="B28" s="1"/>
      <c r="C28" s="1"/>
      <c r="D28" s="3"/>
    </row>
    <row r="29" spans="1:4" x14ac:dyDescent="0.25">
      <c r="A29" s="1"/>
      <c r="B29" s="1"/>
      <c r="C29" s="1"/>
      <c r="D29" s="3"/>
    </row>
    <row r="30" spans="1:4" x14ac:dyDescent="0.25">
      <c r="A30" s="1"/>
      <c r="B30" s="1"/>
      <c r="C30" s="1"/>
      <c r="D30" s="3"/>
    </row>
    <row r="31" spans="1:4" x14ac:dyDescent="0.25">
      <c r="A31" s="11"/>
      <c r="B31" s="11"/>
      <c r="C31" s="11"/>
      <c r="D31" s="11"/>
    </row>
    <row r="32" spans="1:4" x14ac:dyDescent="0.25">
      <c r="A32" s="11"/>
      <c r="B32" s="11"/>
      <c r="C32" s="11"/>
      <c r="D32" s="11"/>
    </row>
    <row r="33" spans="1:4" ht="31.5" customHeight="1" x14ac:dyDescent="0.25">
      <c r="A33" s="37"/>
      <c r="B33" s="41" t="s">
        <v>118</v>
      </c>
      <c r="C33" s="41"/>
      <c r="D33" s="41"/>
    </row>
    <row r="34" spans="1:4" ht="30" customHeight="1" x14ac:dyDescent="0.25">
      <c r="B34" s="41" t="s">
        <v>119</v>
      </c>
      <c r="C34" s="41"/>
      <c r="D34" s="41"/>
    </row>
    <row r="35" spans="1:4" ht="47.25" customHeight="1" x14ac:dyDescent="0.25">
      <c r="B35" s="41" t="s">
        <v>120</v>
      </c>
      <c r="C35" s="41"/>
      <c r="D35" s="41"/>
    </row>
    <row r="37" spans="1:4" x14ac:dyDescent="0.25">
      <c r="C37" s="36"/>
    </row>
    <row r="38" spans="1:4" x14ac:dyDescent="0.25">
      <c r="A38" t="s">
        <v>24</v>
      </c>
    </row>
    <row r="41" spans="1:4" x14ac:dyDescent="0.25">
      <c r="A41" s="10"/>
      <c r="B41" s="10"/>
      <c r="C41" s="10"/>
      <c r="D41" s="10"/>
    </row>
  </sheetData>
  <mergeCells count="9">
    <mergeCell ref="B10:D10"/>
    <mergeCell ref="B33:D33"/>
    <mergeCell ref="B34:D34"/>
    <mergeCell ref="B35:D35"/>
    <mergeCell ref="B3:C3"/>
    <mergeCell ref="B4:C4"/>
    <mergeCell ref="B7:D7"/>
    <mergeCell ref="B8:D8"/>
    <mergeCell ref="B9:D9"/>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466725</xdr:colOff>
                    <xdr:row>32</xdr:row>
                    <xdr:rowOff>76200</xdr:rowOff>
                  </from>
                  <to>
                    <xdr:col>0</xdr:col>
                    <xdr:colOff>1247775</xdr:colOff>
                    <xdr:row>32</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476250</xdr:colOff>
                    <xdr:row>33</xdr:row>
                    <xdr:rowOff>85725</xdr:rowOff>
                  </from>
                  <to>
                    <xdr:col>0</xdr:col>
                    <xdr:colOff>1257300</xdr:colOff>
                    <xdr:row>33</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447675</xdr:colOff>
                    <xdr:row>34</xdr:row>
                    <xdr:rowOff>152400</xdr:rowOff>
                  </from>
                  <to>
                    <xdr:col>0</xdr:col>
                    <xdr:colOff>1228725</xdr:colOff>
                    <xdr:row>34</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8"/>
  <sheetViews>
    <sheetView tabSelected="1" workbookViewId="0">
      <selection activeCell="H31" sqref="H31"/>
    </sheetView>
  </sheetViews>
  <sheetFormatPr defaultRowHeight="15" x14ac:dyDescent="0.25"/>
  <cols>
    <col min="1" max="1" width="23.42578125" customWidth="1"/>
    <col min="2" max="2" width="14.7109375" customWidth="1"/>
    <col min="3" max="3" width="17.85546875" customWidth="1"/>
    <col min="4" max="4" width="30.85546875" customWidth="1"/>
  </cols>
  <sheetData>
    <row r="1" spans="1:4" x14ac:dyDescent="0.25">
      <c r="A1" s="9" t="s">
        <v>33</v>
      </c>
    </row>
    <row r="3" spans="1:4" x14ac:dyDescent="0.25">
      <c r="A3" s="9" t="s">
        <v>34</v>
      </c>
      <c r="B3" s="56"/>
      <c r="C3" s="56"/>
    </row>
    <row r="4" spans="1:4" x14ac:dyDescent="0.25">
      <c r="A4" s="9" t="s">
        <v>25</v>
      </c>
      <c r="B4" s="56"/>
      <c r="C4" s="56"/>
    </row>
    <row r="5" spans="1:4" x14ac:dyDescent="0.25">
      <c r="A5" s="9"/>
    </row>
    <row r="6" spans="1:4" x14ac:dyDescent="0.25">
      <c r="A6" s="12" t="s">
        <v>17</v>
      </c>
    </row>
    <row r="7" spans="1:4" ht="33" customHeight="1" x14ac:dyDescent="0.25">
      <c r="B7" s="57" t="s">
        <v>127</v>
      </c>
      <c r="C7" s="57"/>
      <c r="D7" s="57"/>
    </row>
    <row r="8" spans="1:4" ht="33" customHeight="1" x14ac:dyDescent="0.25">
      <c r="B8" s="57" t="s">
        <v>101</v>
      </c>
      <c r="C8" s="57"/>
      <c r="D8" s="57"/>
    </row>
    <row r="9" spans="1:4" x14ac:dyDescent="0.25">
      <c r="C9" t="s">
        <v>36</v>
      </c>
      <c r="D9" t="s">
        <v>35</v>
      </c>
    </row>
    <row r="10" spans="1:4" x14ac:dyDescent="0.25">
      <c r="C10" t="s">
        <v>37</v>
      </c>
      <c r="D10" t="s">
        <v>38</v>
      </c>
    </row>
    <row r="11" spans="1:4" x14ac:dyDescent="0.25">
      <c r="C11" t="s">
        <v>39</v>
      </c>
      <c r="D11" t="s">
        <v>40</v>
      </c>
    </row>
    <row r="12" spans="1:4" ht="33.75" customHeight="1" x14ac:dyDescent="0.25">
      <c r="B12" s="57" t="s">
        <v>41</v>
      </c>
      <c r="C12" s="57"/>
      <c r="D12" s="57"/>
    </row>
    <row r="14" spans="1:4" x14ac:dyDescent="0.25">
      <c r="A14" s="8" t="s">
        <v>42</v>
      </c>
      <c r="B14" s="8" t="s">
        <v>44</v>
      </c>
      <c r="C14" s="8" t="s">
        <v>43</v>
      </c>
      <c r="D14" s="8" t="s">
        <v>45</v>
      </c>
    </row>
    <row r="15" spans="1:4" x14ac:dyDescent="0.25">
      <c r="A15" s="1"/>
      <c r="B15" s="1"/>
      <c r="C15" s="3"/>
      <c r="D15" s="1"/>
    </row>
    <row r="16" spans="1:4" x14ac:dyDescent="0.25">
      <c r="A16" s="1"/>
      <c r="B16" s="1"/>
      <c r="C16" s="3"/>
      <c r="D16" s="1"/>
    </row>
    <row r="17" spans="1:4" x14ac:dyDescent="0.25">
      <c r="A17" s="1"/>
      <c r="B17" s="1"/>
      <c r="C17" s="3"/>
      <c r="D17" s="1"/>
    </row>
    <row r="18" spans="1:4" x14ac:dyDescent="0.25">
      <c r="A18" s="1"/>
      <c r="B18" s="1"/>
      <c r="C18" s="3"/>
      <c r="D18" s="1"/>
    </row>
    <row r="19" spans="1:4" x14ac:dyDescent="0.25">
      <c r="A19" s="1"/>
      <c r="B19" s="1"/>
      <c r="C19" s="3"/>
      <c r="D19" s="1"/>
    </row>
    <row r="20" spans="1:4" x14ac:dyDescent="0.25">
      <c r="A20" s="1"/>
      <c r="B20" s="1"/>
      <c r="C20" s="3"/>
      <c r="D20" s="1"/>
    </row>
    <row r="21" spans="1:4" x14ac:dyDescent="0.25">
      <c r="A21" s="1"/>
      <c r="B21" s="1"/>
      <c r="C21" s="3"/>
      <c r="D21" s="1"/>
    </row>
    <row r="22" spans="1:4" x14ac:dyDescent="0.25">
      <c r="A22" s="1"/>
      <c r="B22" s="1"/>
      <c r="C22" s="3"/>
      <c r="D22" s="1"/>
    </row>
    <row r="23" spans="1:4" x14ac:dyDescent="0.25">
      <c r="A23" s="1"/>
      <c r="B23" s="1"/>
      <c r="C23" s="3"/>
      <c r="D23" s="1"/>
    </row>
    <row r="24" spans="1:4" x14ac:dyDescent="0.25">
      <c r="A24" s="1"/>
      <c r="B24" s="1"/>
      <c r="C24" s="3"/>
      <c r="D24" s="1"/>
    </row>
    <row r="25" spans="1:4" x14ac:dyDescent="0.25">
      <c r="A25" s="1"/>
      <c r="B25" s="1"/>
      <c r="C25" s="3"/>
      <c r="D25" s="1"/>
    </row>
    <row r="26" spans="1:4" x14ac:dyDescent="0.25">
      <c r="A26" s="1"/>
      <c r="B26" s="1"/>
      <c r="C26" s="3"/>
      <c r="D26" s="1"/>
    </row>
    <row r="27" spans="1:4" x14ac:dyDescent="0.25">
      <c r="A27" s="1"/>
      <c r="B27" s="1"/>
      <c r="C27" s="3"/>
      <c r="D27" s="1"/>
    </row>
    <row r="28" spans="1:4" x14ac:dyDescent="0.25">
      <c r="A28" s="1"/>
      <c r="B28" s="1"/>
      <c r="C28" s="3"/>
      <c r="D28" s="1"/>
    </row>
    <row r="31" spans="1:4" ht="36" customHeight="1" x14ac:dyDescent="0.25">
      <c r="A31" s="37"/>
      <c r="B31" s="41" t="s">
        <v>118</v>
      </c>
      <c r="C31" s="41"/>
      <c r="D31" s="41"/>
    </row>
    <row r="32" spans="1:4" ht="33.75" customHeight="1" x14ac:dyDescent="0.25">
      <c r="B32" s="41" t="s">
        <v>119</v>
      </c>
      <c r="C32" s="41"/>
      <c r="D32" s="41"/>
    </row>
    <row r="33" spans="1:4" ht="34.5" customHeight="1" x14ac:dyDescent="0.25">
      <c r="B33" s="41" t="s">
        <v>120</v>
      </c>
      <c r="C33" s="41"/>
      <c r="D33" s="41"/>
    </row>
    <row r="34" spans="1:4" x14ac:dyDescent="0.25">
      <c r="B34" s="41"/>
      <c r="C34" s="41"/>
      <c r="D34" s="41"/>
    </row>
    <row r="36" spans="1:4" x14ac:dyDescent="0.25">
      <c r="A36" t="s">
        <v>24</v>
      </c>
    </row>
    <row r="38" spans="1:4" x14ac:dyDescent="0.25">
      <c r="A38" s="10"/>
      <c r="B38" s="10"/>
      <c r="C38" s="10"/>
      <c r="D38" s="10"/>
    </row>
  </sheetData>
  <mergeCells count="8">
    <mergeCell ref="B33:D34"/>
    <mergeCell ref="B31:D31"/>
    <mergeCell ref="B32:D32"/>
    <mergeCell ref="B3:C3"/>
    <mergeCell ref="B4:C4"/>
    <mergeCell ref="B7:D7"/>
    <mergeCell ref="B8:D8"/>
    <mergeCell ref="B12:D1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466725</xdr:colOff>
                    <xdr:row>30</xdr:row>
                    <xdr:rowOff>76200</xdr:rowOff>
                  </from>
                  <to>
                    <xdr:col>0</xdr:col>
                    <xdr:colOff>1247775</xdr:colOff>
                    <xdr:row>30</xdr:row>
                    <xdr:rowOff>285750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476250</xdr:colOff>
                    <xdr:row>31</xdr:row>
                    <xdr:rowOff>85725</xdr:rowOff>
                  </from>
                  <to>
                    <xdr:col>0</xdr:col>
                    <xdr:colOff>1257300</xdr:colOff>
                    <xdr:row>31</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447675</xdr:colOff>
                    <xdr:row>32</xdr:row>
                    <xdr:rowOff>152400</xdr:rowOff>
                  </from>
                  <to>
                    <xdr:col>0</xdr:col>
                    <xdr:colOff>1228725</xdr:colOff>
                    <xdr:row>32</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1"/>
  <sheetViews>
    <sheetView workbookViewId="0">
      <selection activeCell="G10" sqref="G10"/>
    </sheetView>
  </sheetViews>
  <sheetFormatPr defaultRowHeight="15" x14ac:dyDescent="0.25"/>
  <cols>
    <col min="1" max="1" width="18.140625" bestFit="1" customWidth="1"/>
    <col min="2" max="2" width="17.28515625" customWidth="1"/>
    <col min="3" max="3" width="16.7109375" customWidth="1"/>
    <col min="4" max="4" width="17.7109375" customWidth="1"/>
    <col min="5" max="5" width="17.28515625" customWidth="1"/>
  </cols>
  <sheetData>
    <row r="1" spans="1:5" x14ac:dyDescent="0.25">
      <c r="A1" s="9" t="s">
        <v>53</v>
      </c>
    </row>
    <row r="3" spans="1:5" x14ac:dyDescent="0.25">
      <c r="A3" s="9" t="s">
        <v>34</v>
      </c>
      <c r="B3" s="56"/>
      <c r="C3" s="56"/>
    </row>
    <row r="4" spans="1:5" x14ac:dyDescent="0.25">
      <c r="A4" s="9" t="s">
        <v>25</v>
      </c>
      <c r="B4" s="56"/>
      <c r="C4" s="56"/>
    </row>
    <row r="5" spans="1:5" x14ac:dyDescent="0.25">
      <c r="A5" s="9"/>
    </row>
    <row r="6" spans="1:5" x14ac:dyDescent="0.25">
      <c r="A6" s="12" t="s">
        <v>17</v>
      </c>
      <c r="B6" t="s">
        <v>54</v>
      </c>
    </row>
    <row r="8" spans="1:5" x14ac:dyDescent="0.25">
      <c r="A8" s="8" t="s">
        <v>55</v>
      </c>
      <c r="B8" s="8" t="s">
        <v>42</v>
      </c>
      <c r="C8" s="8" t="s">
        <v>56</v>
      </c>
      <c r="D8" s="8" t="s">
        <v>57</v>
      </c>
      <c r="E8" s="8" t="s">
        <v>43</v>
      </c>
    </row>
    <row r="9" spans="1:5" x14ac:dyDescent="0.25">
      <c r="A9" s="1"/>
      <c r="B9" s="1"/>
      <c r="C9" s="1"/>
      <c r="D9" s="1"/>
      <c r="E9" s="3"/>
    </row>
    <row r="10" spans="1:5" x14ac:dyDescent="0.25">
      <c r="A10" s="1"/>
      <c r="B10" s="1"/>
      <c r="C10" s="1"/>
      <c r="D10" s="1"/>
      <c r="E10" s="3"/>
    </row>
    <row r="11" spans="1:5" x14ac:dyDescent="0.25">
      <c r="A11" s="1"/>
      <c r="B11" s="1"/>
      <c r="C11" s="1"/>
      <c r="D11" s="1"/>
      <c r="E11" s="3"/>
    </row>
    <row r="12" spans="1:5" x14ac:dyDescent="0.25">
      <c r="A12" s="1"/>
      <c r="B12" s="1"/>
      <c r="C12" s="1"/>
      <c r="D12" s="1"/>
      <c r="E12" s="3"/>
    </row>
    <row r="13" spans="1:5" x14ac:dyDescent="0.25">
      <c r="A13" s="1"/>
      <c r="B13" s="1"/>
      <c r="C13" s="1"/>
      <c r="D13" s="1"/>
      <c r="E13" s="3"/>
    </row>
    <row r="14" spans="1:5" x14ac:dyDescent="0.25">
      <c r="A14" s="1"/>
      <c r="B14" s="1"/>
      <c r="C14" s="1"/>
      <c r="D14" s="1"/>
      <c r="E14" s="3"/>
    </row>
    <row r="15" spans="1:5" x14ac:dyDescent="0.25">
      <c r="A15" s="1"/>
      <c r="B15" s="1"/>
      <c r="C15" s="1"/>
      <c r="D15" s="1"/>
      <c r="E15" s="3"/>
    </row>
    <row r="16" spans="1:5" x14ac:dyDescent="0.25">
      <c r="A16" s="1"/>
      <c r="B16" s="1"/>
      <c r="C16" s="1"/>
      <c r="D16" s="1"/>
      <c r="E16" s="3"/>
    </row>
    <row r="17" spans="1:5" x14ac:dyDescent="0.25">
      <c r="A17" s="1"/>
      <c r="B17" s="1"/>
      <c r="C17" s="1"/>
      <c r="D17" s="1"/>
      <c r="E17" s="3"/>
    </row>
    <row r="18" spans="1:5" x14ac:dyDescent="0.25">
      <c r="A18" s="1"/>
      <c r="B18" s="1"/>
      <c r="C18" s="1"/>
      <c r="D18" s="1"/>
      <c r="E18" s="3"/>
    </row>
    <row r="19" spans="1:5" x14ac:dyDescent="0.25">
      <c r="A19" s="1"/>
      <c r="B19" s="1"/>
      <c r="C19" s="1"/>
      <c r="D19" s="1"/>
      <c r="E19" s="3"/>
    </row>
    <row r="20" spans="1:5" x14ac:dyDescent="0.25">
      <c r="A20" s="1"/>
      <c r="B20" s="1"/>
      <c r="C20" s="1"/>
      <c r="D20" s="1"/>
      <c r="E20" s="3"/>
    </row>
    <row r="21" spans="1:5" x14ac:dyDescent="0.25">
      <c r="A21" s="1"/>
      <c r="B21" s="1"/>
      <c r="C21" s="1"/>
      <c r="D21" s="1"/>
      <c r="E21" s="3"/>
    </row>
    <row r="22" spans="1:5" x14ac:dyDescent="0.25">
      <c r="A22" s="1"/>
      <c r="B22" s="1"/>
      <c r="C22" s="1"/>
      <c r="D22" s="1"/>
      <c r="E22" s="3"/>
    </row>
    <row r="23" spans="1:5" x14ac:dyDescent="0.25">
      <c r="A23" s="1"/>
      <c r="B23" s="1"/>
      <c r="C23" s="1"/>
      <c r="D23" s="1"/>
      <c r="E23" s="3"/>
    </row>
    <row r="24" spans="1:5" x14ac:dyDescent="0.25">
      <c r="A24" s="1"/>
      <c r="B24" s="1"/>
      <c r="C24" s="1"/>
      <c r="D24" s="1"/>
      <c r="E24" s="3"/>
    </row>
    <row r="25" spans="1:5" x14ac:dyDescent="0.25">
      <c r="A25" s="1"/>
      <c r="B25" s="1"/>
      <c r="C25" s="1"/>
      <c r="D25" s="1"/>
      <c r="E25" s="3"/>
    </row>
    <row r="26" spans="1:5" x14ac:dyDescent="0.25">
      <c r="A26" s="1"/>
      <c r="B26" s="1"/>
      <c r="C26" s="1"/>
      <c r="D26" s="1"/>
      <c r="E26" s="3"/>
    </row>
    <row r="27" spans="1:5" x14ac:dyDescent="0.25">
      <c r="A27" s="1"/>
      <c r="B27" s="1"/>
      <c r="C27" s="1"/>
      <c r="D27" s="1"/>
      <c r="E27" s="3"/>
    </row>
    <row r="28" spans="1:5" x14ac:dyDescent="0.25">
      <c r="A28" s="1"/>
      <c r="B28" s="1"/>
      <c r="C28" s="1"/>
      <c r="D28" s="1"/>
      <c r="E28" s="3"/>
    </row>
    <row r="29" spans="1:5" x14ac:dyDescent="0.25">
      <c r="A29" s="1"/>
      <c r="B29" s="1"/>
      <c r="C29" s="1"/>
      <c r="D29" s="1"/>
      <c r="E29" s="3"/>
    </row>
    <row r="30" spans="1:5" x14ac:dyDescent="0.25">
      <c r="A30" s="1"/>
      <c r="B30" s="1"/>
      <c r="C30" s="1"/>
      <c r="D30" s="1"/>
      <c r="E30" s="3"/>
    </row>
    <row r="31" spans="1:5" x14ac:dyDescent="0.25">
      <c r="A31" s="1"/>
      <c r="B31" s="1"/>
      <c r="C31" s="1"/>
      <c r="D31" s="1"/>
      <c r="E31" s="3"/>
    </row>
    <row r="33" spans="1:5" ht="31.5" customHeight="1" x14ac:dyDescent="0.25">
      <c r="B33" s="41" t="s">
        <v>118</v>
      </c>
      <c r="C33" s="41"/>
      <c r="D33" s="41"/>
      <c r="E33" s="41"/>
    </row>
    <row r="34" spans="1:5" ht="35.25" customHeight="1" x14ac:dyDescent="0.25">
      <c r="B34" s="41" t="s">
        <v>119</v>
      </c>
      <c r="C34" s="41"/>
      <c r="D34" s="41"/>
      <c r="E34" s="41"/>
    </row>
    <row r="35" spans="1:5" ht="39.75" customHeight="1" x14ac:dyDescent="0.25">
      <c r="B35" s="41" t="s">
        <v>120</v>
      </c>
      <c r="C35" s="41"/>
      <c r="D35" s="41"/>
      <c r="E35" s="41"/>
    </row>
    <row r="38" spans="1:5" x14ac:dyDescent="0.25">
      <c r="A38" t="s">
        <v>24</v>
      </c>
    </row>
    <row r="41" spans="1:5" x14ac:dyDescent="0.25">
      <c r="A41" s="10"/>
      <c r="B41" s="10"/>
      <c r="C41" s="10"/>
      <c r="D41" s="10"/>
      <c r="E41" s="10"/>
    </row>
  </sheetData>
  <mergeCells count="5">
    <mergeCell ref="B33:E33"/>
    <mergeCell ref="B3:C3"/>
    <mergeCell ref="B4:C4"/>
    <mergeCell ref="B34:E34"/>
    <mergeCell ref="B35:E3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228600</xdr:colOff>
                    <xdr:row>32</xdr:row>
                    <xdr:rowOff>133350</xdr:rowOff>
                  </from>
                  <to>
                    <xdr:col>0</xdr:col>
                    <xdr:colOff>1009650</xdr:colOff>
                    <xdr:row>32</xdr:row>
                    <xdr:rowOff>342900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190500</xdr:colOff>
                    <xdr:row>33</xdr:row>
                    <xdr:rowOff>180975</xdr:rowOff>
                  </from>
                  <to>
                    <xdr:col>0</xdr:col>
                    <xdr:colOff>971550</xdr:colOff>
                    <xdr:row>33</xdr:row>
                    <xdr:rowOff>390525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161925</xdr:colOff>
                    <xdr:row>34</xdr:row>
                    <xdr:rowOff>152400</xdr:rowOff>
                  </from>
                  <to>
                    <xdr:col>0</xdr:col>
                    <xdr:colOff>942975</xdr:colOff>
                    <xdr:row>34</xdr:row>
                    <xdr:rowOff>361950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3D30033-7AC7-4596-A2EA-D01A1CE560C4}">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04E48F5-0B89-406C-98E7-1F340053461D}">
  <ds:schemaRefs>
    <ds:schemaRef ds:uri="http://schemas.microsoft.com/sharepoint/v3/contenttype/forms"/>
  </ds:schemaRefs>
</ds:datastoreItem>
</file>

<file path=customXml/itemProps3.xml><?xml version="1.0" encoding="utf-8"?>
<ds:datastoreItem xmlns:ds="http://schemas.openxmlformats.org/officeDocument/2006/customXml" ds:itemID="{F559D902-2599-4293-84D4-ADCD86E95D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Valued Inventory</vt:lpstr>
      <vt:lpstr>Food List</vt:lpstr>
      <vt:lpstr>Wine List</vt:lpstr>
      <vt:lpstr>Electronics List</vt:lpstr>
      <vt:lpstr>'Valued Inventory'!Print_Area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 Schnell</dc:creator>
  <cp:lastModifiedBy>Ken Nunn</cp:lastModifiedBy>
  <cp:lastPrinted>2015-01-08T08:20:49Z</cp:lastPrinted>
  <dcterms:created xsi:type="dcterms:W3CDTF">2014-12-26T07:21:16Z</dcterms:created>
  <dcterms:modified xsi:type="dcterms:W3CDTF">2015-11-18T16:12:19Z</dcterms:modified>
</cp:coreProperties>
</file>